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ção" sheetId="1" r:id="rId4"/>
    <sheet state="visible" name="A Escalada " sheetId="2" r:id="rId5"/>
    <sheet state="visible" name="Analise do Percurso" sheetId="3" r:id="rId6"/>
    <sheet state="visible" name="DESTINO - Objetivos estratégico" sheetId="4" r:id="rId7"/>
    <sheet state="visible" name="ROTAS para o DESTINO " sheetId="5" r:id="rId8"/>
    <sheet state="visible" name="Indicador de Desempenho" sheetId="6" r:id="rId9"/>
    <sheet state="visible" name="Comercial" sheetId="7" r:id="rId10"/>
  </sheets>
  <definedNames/>
  <calcPr/>
</workbook>
</file>

<file path=xl/sharedStrings.xml><?xml version="1.0" encoding="utf-8"?>
<sst xmlns="http://schemas.openxmlformats.org/spreadsheetml/2006/main" count="142" uniqueCount="118">
  <si>
    <t>PLANEJANDO A ESCALADA</t>
  </si>
  <si>
    <r>
      <rPr>
        <rFont val="Montserrat"/>
        <b/>
        <color rgb="FFFFFFFF"/>
        <sz val="20.0"/>
      </rPr>
      <t xml:space="preserve">OBJETIVOS ESTRATÉGICOS 
</t>
    </r>
    <r>
      <rPr>
        <rFont val="Montserrat"/>
        <b val="0"/>
        <color rgb="FFFFFFFF"/>
        <sz val="16.0"/>
      </rPr>
      <t xml:space="preserve">Crie Planos de Ação que estejam alinhados aos objetivos e valores do seu negócio. 
</t>
    </r>
  </si>
  <si>
    <t>EDITAR APENAS ESPAÇO COM FUNDO VERDE ESCURO</t>
  </si>
  <si>
    <t>VISÃO</t>
  </si>
  <si>
    <t>MISSÃO</t>
  </si>
  <si>
    <t>QUAL A VISÃO DO SEU NEGÓCIOS? ONDE VOCÊ QUER CHEGAR COM ELE?</t>
  </si>
  <si>
    <t>PORQUE ELE EXISTE?</t>
  </si>
  <si>
    <t>VALORES</t>
  </si>
  <si>
    <t>CULTURA</t>
  </si>
  <si>
    <t>O QUE É DETERMINANTE E VOCÊ NÃO ABRE MÃO.</t>
  </si>
  <si>
    <t>COMO AS COISAS SÃO FEITAS/FUNCIONAM?
E PORQUE É ASSIM?</t>
  </si>
  <si>
    <t>EDITAR APENAS ESPAÇO DENTRO DO RETÂNGULO TRAÇEJADO</t>
  </si>
  <si>
    <t>FORÇAS</t>
  </si>
  <si>
    <t>FRAQUEZAS</t>
  </si>
  <si>
    <t>OPORTUNIDADES</t>
  </si>
  <si>
    <t>AMEAÇAS</t>
  </si>
  <si>
    <t>OBJETIVOS ESTRATÉGICOS</t>
  </si>
  <si>
    <t xml:space="preserve">Os Objetivos Estratégicos te ajudarão a colocar a visão da empresa em prática. Da mesma forma que a visão deve ser compreendida por todos da empresa, os objetivos devem ser criados de modo que todos se identifiquem. Eles são chamadas para a ação e indicam aos seus colaboradores qual é a direção certa, em todas as ações que praticam. </t>
  </si>
  <si>
    <t>Teste suas áreas de foco:
Elas fazem sua visão acontecer? 
Elas são totalmente diferentes umas das outras? 
São absolutamente críticas para o seu sucesso? 
Conseguem capturar 100% de suas atividades de negócios?</t>
  </si>
  <si>
    <t>EDITAR APENAS LINHAS DOS 8 OBJETIVOS</t>
  </si>
  <si>
    <t>Os Objetivos Estratégicos da sua Empresa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</si>
  <si>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</si>
  <si>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</si>
  <si>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</si>
  <si>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</si>
  <si>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</si>
  <si>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</si>
  <si>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</si>
  <si>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Objetivo 8</t>
  </si>
  <si>
    <t>EDITAR APENAS AS COLUNAS B, C, D, E, F, G e H</t>
  </si>
  <si>
    <t>OBJETIVO ESTRATÉGICO</t>
  </si>
  <si>
    <t>5W</t>
  </si>
  <si>
    <t>2H</t>
  </si>
  <si>
    <t>O QUE</t>
  </si>
  <si>
    <t>POR QUE</t>
  </si>
  <si>
    <t>ONDE</t>
  </si>
  <si>
    <t>QUEM</t>
  </si>
  <si>
    <t>QUANDO</t>
  </si>
  <si>
    <t>COMO</t>
  </si>
  <si>
    <t>QUANTO CUSTA</t>
  </si>
  <si>
    <t>Cada um dos PROJETOs deve ter pelo menos um KPI. KPIs ajudarão a empresa a determinar se as metas estão ou não sendo atingidas.</t>
  </si>
  <si>
    <t>KPIs</t>
  </si>
  <si>
    <t>Agrupe-os por PROJETO
Comece com um verbo
Use métricas e unidades tanto quanto possível</t>
  </si>
  <si>
    <t>EDITAR APENAS ESPAÇO COM FUNDO BRANCO. COLUNA COM FUNDO CINZA E LINHAS ESCRITAS EM VERDE ESCURO, PUXAM AUTOMÁTICO.</t>
  </si>
  <si>
    <t>Verbo da ação</t>
  </si>
  <si>
    <t>Detalhes do KPI (Indicador Chave de Desempenho)</t>
  </si>
  <si>
    <t>Meta</t>
  </si>
  <si>
    <t>Unidade de medida</t>
  </si>
  <si>
    <t>Resultado final</t>
  </si>
  <si>
    <t>% final</t>
  </si>
  <si>
    <t>Descreva aqui a ação que será feita para alcançar o objetivo</t>
  </si>
  <si>
    <t>Insira o KPI que mensurará o resultado atingido aqui</t>
  </si>
  <si>
    <t>Detalhe o KPI aqui</t>
  </si>
  <si>
    <t>%</t>
  </si>
  <si>
    <t>Aumentar</t>
  </si>
  <si>
    <t>Faturamento</t>
  </si>
  <si>
    <t>Alcançar</t>
  </si>
  <si>
    <t>MRR</t>
  </si>
  <si>
    <t>Diminuir</t>
  </si>
  <si>
    <t>Turnover</t>
  </si>
  <si>
    <t>Pesquisa de Satisfação interna</t>
  </si>
  <si>
    <t>Bater</t>
  </si>
  <si>
    <t>Números de pessoas inscritas no canal</t>
  </si>
  <si>
    <t>1MM</t>
  </si>
  <si>
    <t>Numero</t>
  </si>
  <si>
    <t>SÓ ALTERAR CÉLULAS COM FUNDO CINZA</t>
  </si>
  <si>
    <t>RESUMO DA META</t>
  </si>
  <si>
    <t>RESUMO DO INDICADOR</t>
  </si>
  <si>
    <t>META 2024</t>
  </si>
  <si>
    <t>Vendido</t>
  </si>
  <si>
    <t>MÉDIA MENSAL</t>
  </si>
  <si>
    <t>Falta Vender</t>
  </si>
  <si>
    <t>Distribuição de vendas (1º sem)</t>
  </si>
  <si>
    <t>JAN</t>
  </si>
  <si>
    <t>FER</t>
  </si>
  <si>
    <t>MAR</t>
  </si>
  <si>
    <t>ABR</t>
  </si>
  <si>
    <t>MAI</t>
  </si>
  <si>
    <t>JUN</t>
  </si>
  <si>
    <t>TOTAL 1º SEM</t>
  </si>
  <si>
    <t>TOTAL ANO</t>
  </si>
  <si>
    <t>Meta Mês</t>
  </si>
  <si>
    <t>Realizado</t>
  </si>
  <si>
    <t>Distribuição de vendas (2º sem)</t>
  </si>
  <si>
    <t>JUL</t>
  </si>
  <si>
    <t>AGO</t>
  </si>
  <si>
    <t>SET</t>
  </si>
  <si>
    <t>OUT</t>
  </si>
  <si>
    <t>NOV</t>
  </si>
  <si>
    <t>DEZ</t>
  </si>
  <si>
    <t>TOTAL 2º SEM</t>
  </si>
  <si>
    <t>Projetado</t>
  </si>
  <si>
    <t>PROJEÇÃO DE VENDA ANUAL/MENSAL PARA ALCANCE DA META ANUAL</t>
  </si>
  <si>
    <t>TABELA DE PRODUTOS</t>
  </si>
  <si>
    <t>Produto</t>
  </si>
  <si>
    <t>Qtd Ano</t>
  </si>
  <si>
    <t>Valor</t>
  </si>
  <si>
    <t>Total/produto</t>
  </si>
  <si>
    <t>Fat. Anual</t>
  </si>
  <si>
    <t>Fat. Mensal</t>
  </si>
  <si>
    <t>Produto 1</t>
  </si>
  <si>
    <t>Produto 2</t>
  </si>
  <si>
    <t>Produto 3</t>
  </si>
  <si>
    <t>Produto 4</t>
  </si>
  <si>
    <t>Produto 5</t>
  </si>
  <si>
    <t>ANÁLISE DE PERFOMANCE x META, POR VENDEDOR (considerando a média dos 5 produtos)</t>
  </si>
  <si>
    <t>Vendedor 1</t>
  </si>
  <si>
    <t>Vendedor 2</t>
  </si>
  <si>
    <t>Vendedor 3</t>
  </si>
  <si>
    <t>Vendedor 4</t>
  </si>
  <si>
    <t>Vendedor 5</t>
  </si>
  <si>
    <t>Qtd vendas por semana</t>
  </si>
  <si>
    <t>Qtd vendas cada 45</t>
  </si>
  <si>
    <t>Meta de reuniões diárias</t>
  </si>
  <si>
    <t>Taxa de conversão</t>
  </si>
  <si>
    <t>Meta de venda por dia</t>
  </si>
  <si>
    <t>Total da semana</t>
  </si>
  <si>
    <t>Total do mês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</si>
</sst>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d/m/yyyy"/>
    <numFmt numFmtId="166" formatCode="[$R$ -416]#,##0.00"/>
  </numFmts>
  <fonts count="30">
    <font>
      <sz val="11.0"/>
      <color rgb="FF000000"/>
      <name val="Helvetica Neue"/>
      <scheme val="minor"/>
    </font>
    <font>
      <sz val="11.0"/>
      <color theme="1"/>
      <name val="Arial"/>
    </font>
    <font>
      <sz val="11.0"/>
      <color theme="1"/>
      <name val="Helvetica Neue"/>
    </font>
    <font/>
    <font>
      <sz val="24.0"/>
      <color theme="1"/>
      <name val="Montserrat"/>
    </font>
    <font>
      <b/>
      <sz val="16.0"/>
      <color rgb="FFFFFFFF"/>
      <name val="Montserrat"/>
    </font>
    <font>
      <b/>
      <sz val="18.0"/>
      <color rgb="FF000000"/>
      <name val="Montserrat"/>
    </font>
    <font>
      <sz val="11.0"/>
      <color rgb="FF000000"/>
      <name val="Montserrat"/>
    </font>
    <font>
      <b/>
      <sz val="20.0"/>
      <color rgb="FF004250"/>
      <name val="Montserrat"/>
    </font>
    <font>
      <sz val="16.0"/>
      <color rgb="FFFFFFFF"/>
      <name val="Montserrat"/>
    </font>
    <font>
      <sz val="15.0"/>
      <color rgb="FFFFFFFF"/>
      <name val="Montserrat"/>
    </font>
    <font>
      <color theme="1"/>
      <name val="Helvetica Neue"/>
      <scheme val="minor"/>
    </font>
    <font>
      <sz val="10.0"/>
      <color rgb="FF000000"/>
      <name val="Montserrat"/>
    </font>
    <font>
      <i/>
      <sz val="11.0"/>
      <color rgb="FF000000"/>
      <name val="Montserrat"/>
    </font>
    <font>
      <b/>
      <sz val="20.0"/>
      <color rgb="FFFFFFFF"/>
      <name val="Montserrat"/>
    </font>
    <font>
      <sz val="14.0"/>
      <color rgb="FFFFFFFF"/>
      <name val="Montserrat"/>
    </font>
    <font>
      <sz val="16.0"/>
      <color rgb="FF6E698F"/>
      <name val="Montserrat"/>
    </font>
    <font>
      <b/>
      <sz val="12.0"/>
      <color rgb="FF004250"/>
      <name val="Montserrat"/>
    </font>
    <font>
      <b/>
      <sz val="11.0"/>
      <color rgb="FF000000"/>
      <name val="Montserrat"/>
    </font>
    <font>
      <sz val="11.0"/>
      <color rgb="FFFFFFFF"/>
      <name val="Montserrat"/>
    </font>
    <font>
      <sz val="20.0"/>
      <color rgb="FFFFFFFF"/>
      <name val="Montserrat"/>
    </font>
    <font>
      <b/>
      <sz val="11.0"/>
      <color rgb="FFFFFFFF"/>
      <name val="Montserrat"/>
    </font>
    <font>
      <b/>
      <sz val="11.0"/>
      <color rgb="FF004250"/>
      <name val="Montserrat"/>
    </font>
    <font>
      <sz val="11.0"/>
      <color rgb="FFF83B2C"/>
      <name val="Montserrat"/>
    </font>
    <font>
      <b/>
      <sz val="12.0"/>
      <color theme="1"/>
      <name val="Arial"/>
    </font>
    <font>
      <b/>
      <sz val="12.0"/>
      <color rgb="FFFFFFFF"/>
      <name val="Arial"/>
    </font>
    <font>
      <sz val="12.0"/>
      <color theme="1"/>
      <name val="Arial"/>
    </font>
    <font>
      <sz val="12.0"/>
      <color rgb="FFFFFFFF"/>
      <name val="Arial"/>
    </font>
    <font>
      <sz val="11.0"/>
      <color theme="1"/>
      <name val="&quot;Helvetica Neue&quot;"/>
    </font>
    <font>
      <b/>
      <sz val="11.0"/>
      <color theme="1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4250"/>
        <bgColor rgb="FF004250"/>
      </patternFill>
    </fill>
    <fill>
      <patternFill patternType="solid">
        <fgColor rgb="FFEA9999"/>
        <bgColor rgb="FFEA9999"/>
      </patternFill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A2C4C9"/>
        <bgColor rgb="FFA2C4C9"/>
      </patternFill>
    </fill>
    <fill>
      <patternFill patternType="solid">
        <fgColor rgb="FF9FC5E8"/>
        <bgColor rgb="FF9FC5E8"/>
      </patternFill>
    </fill>
    <fill>
      <patternFill patternType="solid">
        <fgColor rgb="FF6D9EEB"/>
        <bgColor rgb="FF6D9EEB"/>
      </patternFill>
    </fill>
  </fills>
  <borders count="64">
    <border/>
    <border>
      <bottom style="thin">
        <color rgb="FFFFFFFF"/>
      </bottom>
    </border>
    <border>
      <bottom style="thick">
        <color rgb="FFFFFFFF"/>
      </bottom>
    </border>
    <border>
      <left style="thin">
        <color rgb="FF004250"/>
      </left>
      <right style="thin">
        <color rgb="FF004250"/>
      </right>
      <bottom style="thick">
        <color rgb="FFFFFFFF"/>
      </bottom>
    </border>
    <border>
      <left style="thin">
        <color rgb="FFAAAAAA"/>
      </left>
    </border>
    <border>
      <left/>
      <right/>
      <top/>
      <bottom/>
    </border>
    <border>
      <left/>
      <right/>
      <top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right style="thin">
        <color rgb="FFB7B7B7"/>
      </right>
    </border>
    <border>
      <left style="thin">
        <color rgb="FFAAAAAA"/>
      </left>
      <bottom style="thin">
        <color rgb="FFB7B7B7"/>
      </bottom>
    </border>
    <border>
      <bottom style="thin">
        <color rgb="FFB7B7B7"/>
      </bottom>
    </border>
    <border>
      <left/>
      <right/>
      <bottom style="thin">
        <color rgb="FFB7B7B7"/>
      </bottom>
    </border>
    <border>
      <left/>
      <right/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/>
      <top/>
      <bottom style="thin">
        <color rgb="FFFFFFFF"/>
      </bottom>
    </border>
    <border>
      <top/>
      <bottom style="thin">
        <color rgb="FFFFFFFF"/>
      </bottom>
    </border>
    <border>
      <right/>
      <top/>
      <bottom style="thin">
        <color rgb="FFFFFFFF"/>
      </bottom>
    </border>
    <border>
      <left/>
      <bottom/>
    </border>
    <border>
      <bottom/>
    </border>
    <border>
      <right/>
      <bottom/>
    </border>
    <border>
      <right style="thin">
        <color rgb="FFB7B7B7"/>
      </right>
      <top style="thin">
        <color rgb="FFB7B7B7"/>
      </top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FFFFFF"/>
      </left>
      <bottom style="thin">
        <color rgb="FFF3F3F3"/>
      </bottom>
    </border>
    <border>
      <right style="thin">
        <color rgb="FFF3F3F3"/>
      </right>
      <bottom style="thin">
        <color rgb="FFF3F3F3"/>
      </bottom>
    </border>
    <border>
      <bottom style="thin">
        <color rgb="FFF3F3F3"/>
      </bottom>
    </border>
    <border>
      <left style="thin">
        <color rgb="FFFFFFFF"/>
      </left>
      <right style="thin">
        <color rgb="FFF3F3F3"/>
      </right>
      <bottom style="thin">
        <color rgb="FFF3F3F3"/>
      </bottom>
    </border>
    <border>
      <right style="thin">
        <color rgb="FFFFFFFF"/>
      </right>
      <bottom style="thin">
        <color rgb="FFF3F3F3"/>
      </bottom>
    </border>
    <border>
      <right style="thin">
        <color rgb="FFF3F3F3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right style="thin">
        <color rgb="FFFFFFFF"/>
      </right>
      <bottom style="thin">
        <color rgb="FFFFFFFF"/>
      </bottom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1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0" fontId="3" numFmtId="0" xfId="0" applyBorder="1" applyFont="1"/>
    <xf borderId="0" fillId="2" fontId="1" numFmtId="0" xfId="0" applyFont="1"/>
    <xf borderId="0" fillId="2" fontId="4" numFmtId="49" xfId="0" applyAlignment="1" applyFont="1" applyNumberFormat="1">
      <alignment horizontal="center" readingOrder="0" shrinkToFit="0" vertical="center" wrapText="1"/>
    </xf>
    <xf borderId="0" fillId="2" fontId="2" numFmtId="0" xfId="0" applyFont="1"/>
    <xf borderId="0" fillId="3" fontId="1" numFmtId="0" xfId="0" applyFill="1" applyFont="1"/>
    <xf borderId="0" fillId="4" fontId="1" numFmtId="0" xfId="0" applyFill="1" applyFont="1"/>
    <xf borderId="2" fillId="4" fontId="5" numFmtId="49" xfId="0" applyAlignment="1" applyBorder="1" applyFont="1" applyNumberFormat="1">
      <alignment horizontal="center" readingOrder="0" shrinkToFit="0" vertical="center" wrapText="1"/>
    </xf>
    <xf borderId="3" fillId="4" fontId="2" numFmtId="0" xfId="0" applyBorder="1" applyFont="1"/>
    <xf borderId="0" fillId="5" fontId="6" numFmtId="0" xfId="0" applyAlignment="1" applyFill="1" applyFont="1">
      <alignment horizontal="center" readingOrder="0" vertical="center"/>
    </xf>
    <xf borderId="4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5" fillId="3" fontId="8" numFmtId="49" xfId="0" applyAlignment="1" applyBorder="1" applyFont="1" applyNumberFormat="1">
      <alignment horizontal="center" vertical="center"/>
    </xf>
    <xf borderId="5" fillId="3" fontId="8" numFmtId="49" xfId="0" applyAlignment="1" applyBorder="1" applyFont="1" applyNumberFormat="1">
      <alignment horizontal="center" readingOrder="0" vertical="center"/>
    </xf>
    <xf borderId="4" fillId="0" fontId="3" numFmtId="0" xfId="0" applyBorder="1" applyFont="1"/>
    <xf borderId="5" fillId="4" fontId="9" numFmtId="49" xfId="0" applyAlignment="1" applyBorder="1" applyFont="1" applyNumberFormat="1">
      <alignment horizontal="center" readingOrder="0" shrinkToFit="0" vertical="center" wrapText="1"/>
    </xf>
    <xf borderId="0" fillId="4" fontId="9" numFmtId="49" xfId="0" applyAlignment="1" applyFont="1" applyNumberFormat="1">
      <alignment horizontal="center" readingOrder="0" shrinkToFit="0" vertical="center" wrapText="1"/>
    </xf>
    <xf borderId="0" fillId="4" fontId="10" numFmtId="49" xfId="0" applyAlignment="1" applyFont="1" applyNumberFormat="1">
      <alignment horizontal="center" readingOrder="0" shrinkToFit="0" vertical="center" wrapText="1"/>
    </xf>
    <xf borderId="6" fillId="3" fontId="8" numFmtId="49" xfId="0" applyAlignment="1" applyBorder="1" applyFont="1" applyNumberFormat="1">
      <alignment horizontal="center" readingOrder="0" vertical="center"/>
    </xf>
    <xf borderId="0" fillId="3" fontId="7" numFmtId="0" xfId="0" applyAlignment="1" applyFont="1">
      <alignment vertical="center"/>
    </xf>
    <xf borderId="7" fillId="3" fontId="9" numFmtId="49" xfId="0" applyAlignment="1" applyBorder="1" applyFont="1" applyNumberFormat="1">
      <alignment horizontal="center" readingOrder="0" shrinkToFit="0" vertical="center" wrapText="1"/>
    </xf>
    <xf borderId="8" fillId="3" fontId="7" numFmtId="0" xfId="0" applyAlignment="1" applyBorder="1" applyFont="1">
      <alignment vertical="center"/>
    </xf>
    <xf borderId="7" fillId="0" fontId="11" numFmtId="0" xfId="0" applyBorder="1" applyFont="1"/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1" fillId="3" fontId="8" numFmtId="49" xfId="0" applyAlignment="1" applyBorder="1" applyFont="1" applyNumberFormat="1">
      <alignment horizontal="center" vertical="center"/>
    </xf>
    <xf borderId="11" fillId="3" fontId="8" numFmtId="49" xfId="0" applyAlignment="1" applyBorder="1" applyFont="1" applyNumberFormat="1">
      <alignment horizontal="center" readingOrder="0" vertical="center"/>
    </xf>
    <xf borderId="12" fillId="3" fontId="8" numFmtId="49" xfId="0" applyAlignment="1" applyBorder="1" applyFont="1" applyNumberFormat="1">
      <alignment horizontal="center" vertical="center"/>
    </xf>
    <xf borderId="12" fillId="3" fontId="8" numFmtId="49" xfId="0" applyAlignment="1" applyBorder="1" applyFont="1" applyNumberFormat="1">
      <alignment horizontal="center" readingOrder="0" vertical="center"/>
    </xf>
    <xf borderId="13" fillId="3" fontId="9" numFmtId="49" xfId="0" applyAlignment="1" applyBorder="1" applyFont="1" applyNumberFormat="1">
      <alignment horizontal="center" readingOrder="0" shrinkToFit="0" vertical="center" wrapText="1"/>
    </xf>
    <xf borderId="13" fillId="3" fontId="8" numFmtId="49" xfId="0" applyAlignment="1" applyBorder="1" applyFont="1" applyNumberFormat="1">
      <alignment horizontal="center" readingOrder="0" vertical="center"/>
    </xf>
    <xf borderId="14" fillId="0" fontId="3" numFmtId="0" xfId="0" applyBorder="1" applyFont="1"/>
    <xf borderId="0" fillId="3" fontId="6" numFmtId="0" xfId="0" applyAlignment="1" applyFont="1">
      <alignment horizontal="center" readingOrder="0" vertical="center"/>
    </xf>
    <xf borderId="5" fillId="3" fontId="12" numFmtId="49" xfId="0" applyAlignment="1" applyBorder="1" applyFont="1" applyNumberFormat="1">
      <alignment horizontal="left" shrinkToFit="0" vertical="center" wrapText="1"/>
    </xf>
    <xf borderId="5" fillId="6" fontId="13" numFmtId="49" xfId="0" applyAlignment="1" applyBorder="1" applyFill="1" applyFont="1" applyNumberFormat="1">
      <alignment horizontal="center" readingOrder="0" shrinkToFit="0" vertical="center" wrapText="1"/>
    </xf>
    <xf borderId="15" fillId="4" fontId="14" numFmtId="49" xfId="0" applyAlignment="1" applyBorder="1" applyFont="1" applyNumberFormat="1">
      <alignment horizontal="center" readingOrder="0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4" fontId="15" numFmtId="0" xfId="0" applyAlignment="1" applyBorder="1" applyFont="1">
      <alignment horizontal="left" readingOrder="0" shrinkToFit="0" vertical="center" wrapText="1"/>
    </xf>
    <xf borderId="19" fillId="0" fontId="3" numFmtId="0" xfId="0" applyBorder="1" applyFont="1"/>
    <xf borderId="20" fillId="0" fontId="3" numFmtId="0" xfId="0" applyBorder="1" applyFont="1"/>
    <xf borderId="0" fillId="0" fontId="16" numFmtId="49" xfId="0" applyAlignment="1" applyFont="1" applyNumberFormat="1">
      <alignment horizontal="left" readingOrder="1" vertical="center"/>
    </xf>
    <xf borderId="0" fillId="0" fontId="2" numFmtId="0" xfId="0" applyAlignment="1" applyFont="1">
      <alignment vertical="center"/>
    </xf>
    <xf borderId="21" fillId="6" fontId="17" numFmtId="49" xfId="0" applyAlignment="1" applyBorder="1" applyFont="1" applyNumberFormat="1">
      <alignment horizontal="center" readingOrder="0" vertical="bottom"/>
    </xf>
    <xf borderId="22" fillId="7" fontId="17" numFmtId="49" xfId="0" applyAlignment="1" applyBorder="1" applyFill="1" applyFont="1" applyNumberFormat="1">
      <alignment horizontal="center" readingOrder="0" vertical="center"/>
    </xf>
    <xf borderId="22" fillId="0" fontId="3" numFmtId="0" xfId="0" applyBorder="1" applyFont="1"/>
    <xf borderId="23" fillId="0" fontId="3" numFmtId="0" xfId="0" applyBorder="1" applyFont="1"/>
    <xf borderId="24" fillId="5" fontId="17" numFmtId="49" xfId="0" applyAlignment="1" applyBorder="1" applyFont="1" applyNumberFormat="1">
      <alignment horizontal="center" readingOrder="0" vertical="center"/>
    </xf>
    <xf borderId="25" fillId="0" fontId="3" numFmtId="0" xfId="0" applyBorder="1" applyFont="1"/>
    <xf borderId="23" fillId="6" fontId="17" numFmtId="49" xfId="0" applyAlignment="1" applyBorder="1" applyFont="1" applyNumberFormat="1">
      <alignment horizontal="center" readingOrder="0" vertical="center"/>
    </xf>
    <xf borderId="7" fillId="6" fontId="17" numFmtId="49" xfId="0" applyAlignment="1" applyBorder="1" applyFont="1" applyNumberFormat="1">
      <alignment horizontal="center" readingOrder="0" vertical="center"/>
    </xf>
    <xf borderId="26" fillId="6" fontId="18" numFmtId="0" xfId="0" applyAlignment="1" applyBorder="1" applyFont="1">
      <alignment horizontal="center" readingOrder="0" shrinkToFit="0" vertical="center" wrapText="1"/>
    </xf>
    <xf borderId="27" fillId="0" fontId="3" numFmtId="0" xfId="0" applyBorder="1" applyFont="1"/>
    <xf borderId="28" fillId="0" fontId="3" numFmtId="0" xfId="0" applyBorder="1" applyFont="1"/>
    <xf borderId="0" fillId="0" fontId="7" numFmtId="0" xfId="0" applyFont="1"/>
    <xf borderId="29" fillId="4" fontId="19" numFmtId="49" xfId="0" applyAlignment="1" applyBorder="1" applyFont="1" applyNumberFormat="1">
      <alignment horizontal="left" shrinkToFit="0" vertical="center" wrapText="1"/>
    </xf>
    <xf borderId="30" fillId="0" fontId="3" numFmtId="0" xfId="0" applyBorder="1" applyFont="1"/>
    <xf borderId="31" fillId="0" fontId="3" numFmtId="0" xfId="0" applyBorder="1" applyFont="1"/>
    <xf borderId="1" fillId="4" fontId="20" numFmtId="49" xfId="0" applyAlignment="1" applyBorder="1" applyFont="1" applyNumberFormat="1">
      <alignment horizontal="left" shrinkToFit="0" vertical="center" wrapText="1"/>
    </xf>
    <xf borderId="1" fillId="4" fontId="19" numFmtId="49" xfId="0" applyAlignment="1" applyBorder="1" applyFont="1" applyNumberFormat="1">
      <alignment horizontal="left" shrinkToFit="0" vertical="center" wrapText="1"/>
    </xf>
    <xf borderId="0" fillId="5" fontId="6" numFmtId="0" xfId="0" applyAlignment="1" applyFont="1">
      <alignment horizontal="center" readingOrder="0" shrinkToFit="0" vertical="center" wrapText="1"/>
    </xf>
    <xf borderId="32" fillId="4" fontId="21" numFmtId="49" xfId="0" applyAlignment="1" applyBorder="1" applyFont="1" applyNumberFormat="1">
      <alignment horizontal="center" shrinkToFit="0" vertical="center" wrapText="1"/>
    </xf>
    <xf borderId="33" fillId="4" fontId="21" numFmtId="49" xfId="0" applyAlignment="1" applyBorder="1" applyFont="1" applyNumberFormat="1">
      <alignment horizontal="center" readingOrder="0" shrinkToFit="0" vertical="center" wrapText="1"/>
    </xf>
    <xf borderId="33" fillId="4" fontId="21" numFmtId="49" xfId="0" applyAlignment="1" applyBorder="1" applyFont="1" applyNumberFormat="1">
      <alignment horizontal="center" shrinkToFit="0" vertical="center" wrapText="1"/>
    </xf>
    <xf borderId="34" fillId="4" fontId="21" numFmtId="49" xfId="0" applyAlignment="1" applyBorder="1" applyFont="1" applyNumberFormat="1">
      <alignment horizontal="center" readingOrder="0" shrinkToFit="0" vertical="center" wrapText="1"/>
    </xf>
    <xf borderId="35" fillId="6" fontId="18" numFmtId="49" xfId="0" applyAlignment="1" applyBorder="1" applyFont="1" applyNumberFormat="1">
      <alignment horizontal="center" shrinkToFit="0" vertical="center" wrapText="1"/>
    </xf>
    <xf borderId="36" fillId="3" fontId="22" numFmtId="49" xfId="0" applyAlignment="1" applyBorder="1" applyFont="1" applyNumberFormat="1">
      <alignment horizontal="left" readingOrder="0" shrinkToFit="0" vertical="center" wrapText="1"/>
    </xf>
    <xf borderId="37" fillId="0" fontId="3" numFmtId="0" xfId="0" applyBorder="1" applyFont="1"/>
    <xf borderId="38" fillId="0" fontId="3" numFmtId="0" xfId="0" applyBorder="1" applyFont="1"/>
    <xf borderId="39" fillId="3" fontId="23" numFmtId="49" xfId="0" applyAlignment="1" applyBorder="1" applyFont="1" applyNumberFormat="1">
      <alignment horizontal="center" vertical="top"/>
    </xf>
    <xf borderId="40" fillId="3" fontId="23" numFmtId="49" xfId="0" applyAlignment="1" applyBorder="1" applyFont="1" applyNumberFormat="1">
      <alignment horizontal="center" vertical="top"/>
    </xf>
    <xf borderId="41" fillId="0" fontId="3" numFmtId="0" xfId="0" applyBorder="1" applyFont="1"/>
    <xf borderId="42" fillId="3" fontId="7" numFmtId="49" xfId="0" applyAlignment="1" applyBorder="1" applyFont="1" applyNumberFormat="1">
      <alignment shrinkToFit="0" vertical="center" wrapText="1"/>
    </xf>
    <xf borderId="42" fillId="0" fontId="7" numFmtId="49" xfId="0" applyAlignment="1" applyBorder="1" applyFont="1" applyNumberFormat="1">
      <alignment vertical="center"/>
    </xf>
    <xf borderId="42" fillId="0" fontId="7" numFmtId="3" xfId="0" applyAlignment="1" applyBorder="1" applyFont="1" applyNumberFormat="1">
      <alignment horizontal="center" vertical="center"/>
    </xf>
    <xf borderId="42" fillId="0" fontId="7" numFmtId="49" xfId="0" applyAlignment="1" applyBorder="1" applyFont="1" applyNumberFormat="1">
      <alignment horizontal="center" readingOrder="0" vertical="center"/>
    </xf>
    <xf borderId="42" fillId="3" fontId="7" numFmtId="0" xfId="0" applyAlignment="1" applyBorder="1" applyFont="1">
      <alignment horizontal="center" vertical="center"/>
    </xf>
    <xf borderId="43" fillId="3" fontId="7" numFmtId="164" xfId="0" applyAlignment="1" applyBorder="1" applyFont="1" applyNumberFormat="1">
      <alignment horizontal="center" vertical="center"/>
    </xf>
    <xf borderId="42" fillId="3" fontId="7" numFmtId="0" xfId="0" applyAlignment="1" applyBorder="1" applyFont="1">
      <alignment shrinkToFit="0" vertical="center" wrapText="1"/>
    </xf>
    <xf borderId="42" fillId="0" fontId="7" numFmtId="3" xfId="0" applyAlignment="1" applyBorder="1" applyFont="1" applyNumberFormat="1">
      <alignment vertical="center"/>
    </xf>
    <xf borderId="42" fillId="0" fontId="7" numFmtId="0" xfId="0" applyAlignment="1" applyBorder="1" applyFont="1">
      <alignment vertical="center"/>
    </xf>
    <xf borderId="44" fillId="3" fontId="7" numFmtId="0" xfId="0" applyAlignment="1" applyBorder="1" applyFont="1">
      <alignment horizontal="center" vertical="center"/>
    </xf>
    <xf borderId="45" fillId="3" fontId="7" numFmtId="164" xfId="0" applyAlignment="1" applyBorder="1" applyFont="1" applyNumberFormat="1">
      <alignment horizontal="center" vertical="center"/>
    </xf>
    <xf borderId="46" fillId="3" fontId="23" numFmtId="49" xfId="0" applyAlignment="1" applyBorder="1" applyFont="1" applyNumberFormat="1">
      <alignment horizontal="center" vertical="center"/>
    </xf>
    <xf borderId="47" fillId="3" fontId="23" numFmtId="49" xfId="0" applyAlignment="1" applyBorder="1" applyFont="1" applyNumberFormat="1">
      <alignment horizontal="center" vertical="center"/>
    </xf>
    <xf borderId="42" fillId="3" fontId="7" numFmtId="14" xfId="0" applyAlignment="1" applyBorder="1" applyFont="1" applyNumberFormat="1">
      <alignment horizontal="center" vertical="center"/>
    </xf>
    <xf borderId="43" fillId="3" fontId="7" numFmtId="49" xfId="0" applyAlignment="1" applyBorder="1" applyFont="1" applyNumberFormat="1">
      <alignment horizontal="center" vertical="center"/>
    </xf>
    <xf borderId="42" fillId="3" fontId="23" numFmtId="49" xfId="0" applyAlignment="1" applyBorder="1" applyFont="1" applyNumberFormat="1">
      <alignment horizontal="center" vertical="center"/>
    </xf>
    <xf borderId="43" fillId="3" fontId="23" numFmtId="49" xfId="0" applyAlignment="1" applyBorder="1" applyFont="1" applyNumberFormat="1">
      <alignment horizontal="center" vertical="center"/>
    </xf>
    <xf borderId="43" fillId="3" fontId="7" numFmtId="0" xfId="0" applyAlignment="1" applyBorder="1" applyFont="1">
      <alignment horizontal="center" vertical="center"/>
    </xf>
    <xf borderId="32" fillId="0" fontId="3" numFmtId="0" xfId="0" applyBorder="1" applyFont="1"/>
    <xf borderId="44" fillId="3" fontId="7" numFmtId="0" xfId="0" applyAlignment="1" applyBorder="1" applyFont="1">
      <alignment shrinkToFit="0" vertical="center" wrapText="1"/>
    </xf>
    <xf borderId="44" fillId="0" fontId="7" numFmtId="3" xfId="0" applyAlignment="1" applyBorder="1" applyFont="1" applyNumberFormat="1">
      <alignment vertical="center"/>
    </xf>
    <xf borderId="44" fillId="0" fontId="7" numFmtId="0" xfId="0" applyAlignment="1" applyBorder="1" applyFont="1">
      <alignment vertical="center"/>
    </xf>
    <xf borderId="40" fillId="3" fontId="23" numFmtId="49" xfId="0" applyAlignment="1" applyBorder="1" applyFont="1" applyNumberFormat="1">
      <alignment horizontal="center" vertical="center"/>
    </xf>
    <xf borderId="43" fillId="3" fontId="7" numFmtId="165" xfId="0" applyAlignment="1" applyBorder="1" applyFont="1" applyNumberFormat="1">
      <alignment horizontal="center" vertical="center"/>
    </xf>
    <xf borderId="48" fillId="3" fontId="7" numFmtId="0" xfId="0" applyAlignment="1" applyBorder="1" applyFont="1">
      <alignment shrinkToFit="0" vertical="center" wrapText="1"/>
    </xf>
    <xf borderId="48" fillId="0" fontId="7" numFmtId="3" xfId="0" applyAlignment="1" applyBorder="1" applyFont="1" applyNumberFormat="1">
      <alignment vertical="center"/>
    </xf>
    <xf borderId="48" fillId="0" fontId="7" numFmtId="0" xfId="0" applyAlignment="1" applyBorder="1" applyFont="1">
      <alignment vertical="center"/>
    </xf>
    <xf borderId="48" fillId="3" fontId="7" numFmtId="0" xfId="0" applyAlignment="1" applyBorder="1" applyFont="1">
      <alignment horizontal="center" vertical="center"/>
    </xf>
    <xf borderId="49" fillId="3" fontId="7" numFmtId="0" xfId="0" applyAlignment="1" applyBorder="1" applyFont="1">
      <alignment horizontal="center" vertical="center"/>
    </xf>
    <xf borderId="1" fillId="8" fontId="24" numFmtId="0" xfId="0" applyAlignment="1" applyBorder="1" applyFill="1" applyFont="1">
      <alignment horizontal="center" vertical="bottom"/>
    </xf>
    <xf borderId="50" fillId="4" fontId="25" numFmtId="0" xfId="0" applyAlignment="1" applyBorder="1" applyFont="1">
      <alignment horizontal="center" vertical="bottom"/>
    </xf>
    <xf borderId="51" fillId="0" fontId="3" numFmtId="0" xfId="0" applyBorder="1" applyFont="1"/>
    <xf borderId="52" fillId="4" fontId="25" numFmtId="0" xfId="0" applyAlignment="1" applyBorder="1" applyFont="1">
      <alignment horizontal="center" vertical="bottom"/>
    </xf>
    <xf borderId="53" fillId="4" fontId="25" numFmtId="0" xfId="0" applyAlignment="1" applyBorder="1" applyFont="1">
      <alignment horizontal="center" vertical="bottom"/>
    </xf>
    <xf borderId="51" fillId="8" fontId="26" numFmtId="166" xfId="0" applyAlignment="1" applyBorder="1" applyFont="1" applyNumberFormat="1">
      <alignment horizontal="center" vertical="bottom"/>
    </xf>
    <xf borderId="51" fillId="4" fontId="25" numFmtId="0" xfId="0" applyAlignment="1" applyBorder="1" applyFont="1">
      <alignment horizontal="center" vertical="bottom"/>
    </xf>
    <xf borderId="54" fillId="4" fontId="27" numFmtId="166" xfId="0" applyAlignment="1" applyBorder="1" applyFont="1" applyNumberFormat="1">
      <alignment horizontal="center" vertical="bottom"/>
    </xf>
    <xf borderId="51" fillId="4" fontId="27" numFmtId="166" xfId="0" applyAlignment="1" applyBorder="1" applyFont="1" applyNumberFormat="1">
      <alignment horizontal="center" vertical="bottom"/>
    </xf>
    <xf borderId="1" fillId="0" fontId="11" numFmtId="0" xfId="0" applyBorder="1" applyFont="1"/>
    <xf borderId="55" fillId="0" fontId="3" numFmtId="0" xfId="0" applyBorder="1" applyFont="1"/>
    <xf borderId="56" fillId="4" fontId="25" numFmtId="0" xfId="0" applyAlignment="1" applyBorder="1" applyFont="1">
      <alignment horizontal="center" vertical="center"/>
    </xf>
    <xf borderId="57" fillId="9" fontId="28" numFmtId="0" xfId="0" applyAlignment="1" applyBorder="1" applyFill="1" applyFont="1">
      <alignment vertical="bottom"/>
    </xf>
    <xf borderId="57" fillId="10" fontId="24" numFmtId="0" xfId="0" applyAlignment="1" applyBorder="1" applyFill="1" applyFont="1">
      <alignment horizontal="center" vertical="bottom"/>
    </xf>
    <xf borderId="57" fillId="9" fontId="29" numFmtId="0" xfId="0" applyAlignment="1" applyBorder="1" applyFont="1">
      <alignment horizontal="center" vertical="bottom"/>
    </xf>
    <xf borderId="57" fillId="11" fontId="25" numFmtId="0" xfId="0" applyAlignment="1" applyBorder="1" applyFill="1" applyFont="1">
      <alignment horizontal="center" vertical="bottom"/>
    </xf>
    <xf borderId="56" fillId="0" fontId="3" numFmtId="0" xfId="0" applyBorder="1" applyFont="1"/>
    <xf borderId="57" fillId="9" fontId="1" numFmtId="0" xfId="0" applyAlignment="1" applyBorder="1" applyFont="1">
      <alignment vertical="bottom"/>
    </xf>
    <xf borderId="57" fillId="3" fontId="26" numFmtId="166" xfId="0" applyAlignment="1" applyBorder="1" applyFont="1" applyNumberFormat="1">
      <alignment horizontal="center" vertical="bottom"/>
    </xf>
    <xf borderId="57" fillId="9" fontId="26" numFmtId="166" xfId="0" applyAlignment="1" applyBorder="1" applyFont="1" applyNumberFormat="1">
      <alignment horizontal="center" vertical="bottom"/>
    </xf>
    <xf borderId="58" fillId="11" fontId="25" numFmtId="166" xfId="0" applyAlignment="1" applyBorder="1" applyFont="1" applyNumberFormat="1">
      <alignment horizontal="center"/>
    </xf>
    <xf borderId="59" fillId="0" fontId="3" numFmtId="0" xfId="0" applyBorder="1" applyFont="1"/>
    <xf borderId="57" fillId="8" fontId="26" numFmtId="166" xfId="0" applyAlignment="1" applyBorder="1" applyFont="1" applyNumberFormat="1">
      <alignment horizontal="center" vertical="bottom"/>
    </xf>
    <xf borderId="58" fillId="0" fontId="3" numFmtId="0" xfId="0" applyBorder="1" applyFont="1"/>
    <xf borderId="60" fillId="3" fontId="28" numFmtId="0" xfId="0" applyAlignment="1" applyBorder="1" applyFont="1">
      <alignment vertical="bottom"/>
    </xf>
    <xf borderId="57" fillId="0" fontId="3" numFmtId="0" xfId="0" applyBorder="1" applyFont="1"/>
    <xf borderId="0" fillId="3" fontId="24" numFmtId="0" xfId="0" applyAlignment="1" applyFont="1">
      <alignment horizontal="center" vertical="bottom"/>
    </xf>
    <xf borderId="61" fillId="3" fontId="24" numFmtId="0" xfId="0" applyAlignment="1" applyBorder="1" applyFont="1">
      <alignment horizontal="center" vertical="bottom"/>
    </xf>
    <xf borderId="62" fillId="0" fontId="3" numFmtId="0" xfId="0" applyBorder="1" applyFont="1"/>
    <xf borderId="0" fillId="4" fontId="25" numFmtId="0" xfId="0" applyAlignment="1" applyFont="1">
      <alignment horizontal="center" vertical="bottom"/>
    </xf>
    <xf borderId="0" fillId="8" fontId="1" numFmtId="0" xfId="0" applyAlignment="1" applyFont="1">
      <alignment vertical="bottom"/>
    </xf>
    <xf borderId="0" fillId="8" fontId="26" numFmtId="166" xfId="0" applyAlignment="1" applyFont="1" applyNumberFormat="1">
      <alignment horizontal="center" vertical="bottom"/>
    </xf>
    <xf borderId="0" fillId="3" fontId="26" numFmtId="0" xfId="0" applyAlignment="1" applyFont="1">
      <alignment horizontal="right" vertical="bottom"/>
    </xf>
    <xf borderId="0" fillId="8" fontId="26" numFmtId="0" xfId="0" applyAlignment="1" applyFont="1">
      <alignment horizontal="center" vertical="bottom"/>
    </xf>
    <xf borderId="0" fillId="3" fontId="26" numFmtId="166" xfId="0" applyAlignment="1" applyFont="1" applyNumberFormat="1">
      <alignment horizontal="center" vertical="bottom"/>
    </xf>
    <xf borderId="0" fillId="3" fontId="24" numFmtId="166" xfId="0" applyAlignment="1" applyFont="1" applyNumberFormat="1">
      <alignment horizontal="center"/>
    </xf>
    <xf borderId="0" fillId="3" fontId="1" numFmtId="166" xfId="0" applyAlignment="1" applyFont="1" applyNumberFormat="1">
      <alignment horizontal="center" vertical="bottom"/>
    </xf>
    <xf borderId="0" fillId="3" fontId="28" numFmtId="0" xfId="0" applyAlignment="1" applyFont="1">
      <alignment vertical="bottom"/>
    </xf>
    <xf borderId="0" fillId="0" fontId="28" numFmtId="0" xfId="0" applyAlignment="1" applyFont="1">
      <alignment vertical="bottom"/>
    </xf>
    <xf borderId="0" fillId="3" fontId="28" numFmtId="166" xfId="0" applyAlignment="1" applyFont="1" applyNumberFormat="1">
      <alignment vertical="bottom"/>
    </xf>
    <xf borderId="0" fillId="7" fontId="24" numFmtId="166" xfId="0" applyAlignment="1" applyFont="1" applyNumberFormat="1">
      <alignment horizontal="center"/>
    </xf>
    <xf borderId="0" fillId="7" fontId="1" numFmtId="166" xfId="0" applyAlignment="1" applyFont="1" applyNumberFormat="1">
      <alignment horizontal="center" vertical="bottom"/>
    </xf>
    <xf borderId="61" fillId="0" fontId="3" numFmtId="0" xfId="0" applyBorder="1" applyFont="1"/>
    <xf borderId="61" fillId="4" fontId="28" numFmtId="0" xfId="0" applyAlignment="1" applyBorder="1" applyFont="1">
      <alignment vertical="bottom"/>
    </xf>
    <xf borderId="63" fillId="3" fontId="24" numFmtId="0" xfId="0" applyAlignment="1" applyBorder="1" applyFont="1">
      <alignment horizontal="right" vertical="bottom"/>
    </xf>
    <xf borderId="0" fillId="3" fontId="1" numFmtId="49" xfId="0" applyAlignment="1" applyFont="1" applyNumberFormat="1">
      <alignment horizontal="center" vertical="center"/>
    </xf>
    <xf borderId="0" fillId="3" fontId="1" numFmtId="0" xfId="0" applyAlignment="1" applyFont="1">
      <alignment horizontal="center" vertical="center"/>
    </xf>
    <xf borderId="0" fillId="3" fontId="24" numFmtId="0" xfId="0" applyAlignment="1" applyFont="1">
      <alignment horizontal="right" vertical="bottom"/>
    </xf>
    <xf borderId="0" fillId="8" fontId="26" numFmtId="164" xfId="0" applyAlignment="1" applyFont="1" applyNumberFormat="1">
      <alignment horizontal="center" vertical="bottom"/>
    </xf>
    <xf borderId="0" fillId="3" fontId="24" numFmtId="166" xfId="0" applyAlignment="1" applyFont="1" applyNumberFormat="1">
      <alignment horizontal="center" vertical="bottom"/>
    </xf>
    <xf borderId="0" fillId="3" fontId="28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91.0"/>
    <col customWidth="1" min="3" max="3" width="2.0"/>
  </cols>
  <sheetData>
    <row r="1" ht="90.0" customHeight="1">
      <c r="A1" s="1"/>
      <c r="B1" s="2"/>
      <c r="C1" s="3"/>
    </row>
    <row r="2" ht="90.0" customHeight="1">
      <c r="A2" s="4"/>
      <c r="B2" s="5" t="s">
        <v>0</v>
      </c>
      <c r="C2" s="6"/>
    </row>
    <row r="3" ht="30.0" customHeight="1">
      <c r="A3" s="7"/>
    </row>
    <row r="4" ht="150.0" customHeight="1">
      <c r="A4" s="8"/>
      <c r="B4" s="9" t="s">
        <v>1</v>
      </c>
      <c r="C4" s="10"/>
    </row>
  </sheetData>
  <mergeCells count="2">
    <mergeCell ref="B1:C1"/>
    <mergeCell ref="A3:C3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4.13"/>
    <col customWidth="1" min="3" max="3" width="56.63"/>
    <col customWidth="1" min="4" max="4" width="3.63"/>
    <col customWidth="1" min="5" max="6" width="2.0"/>
    <col customWidth="1" min="7" max="7" width="4.13"/>
    <col customWidth="1" min="8" max="8" width="56.63"/>
    <col customWidth="1" min="9" max="9" width="3.63"/>
    <col customWidth="1" min="10" max="10" width="2.0"/>
  </cols>
  <sheetData>
    <row r="1" ht="30.0" customHeight="1">
      <c r="A1" s="11" t="s">
        <v>2</v>
      </c>
    </row>
    <row r="2" ht="30.0" customHeight="1">
      <c r="A2" s="12"/>
      <c r="B2" s="13"/>
      <c r="C2" s="14" t="s">
        <v>3</v>
      </c>
      <c r="D2" s="13"/>
      <c r="E2" s="13"/>
      <c r="F2" s="12"/>
      <c r="G2" s="13"/>
      <c r="H2" s="15" t="s">
        <v>4</v>
      </c>
      <c r="I2" s="13"/>
      <c r="J2" s="13"/>
    </row>
    <row r="3" ht="30.0" customHeight="1">
      <c r="A3" s="12"/>
      <c r="B3" s="13"/>
      <c r="C3" s="13"/>
      <c r="F3" s="16"/>
      <c r="H3" s="13"/>
    </row>
    <row r="4" ht="150.0" customHeight="1">
      <c r="A4" s="12"/>
      <c r="B4" s="13"/>
      <c r="C4" s="17" t="s">
        <v>5</v>
      </c>
      <c r="F4" s="16"/>
      <c r="H4" s="17" t="s">
        <v>6</v>
      </c>
    </row>
    <row r="5" ht="30.0" customHeight="1">
      <c r="A5" s="12"/>
      <c r="B5" s="13"/>
      <c r="C5" s="14"/>
      <c r="F5" s="16"/>
      <c r="H5" s="15"/>
    </row>
    <row r="6" ht="30.0" customHeight="1">
      <c r="A6" s="12"/>
      <c r="B6" s="13"/>
      <c r="C6" s="15" t="s">
        <v>7</v>
      </c>
      <c r="F6" s="16"/>
      <c r="H6" s="15" t="s">
        <v>8</v>
      </c>
    </row>
    <row r="7" ht="30.0" customHeight="1">
      <c r="A7" s="12"/>
      <c r="B7" s="13"/>
      <c r="C7" s="13"/>
      <c r="F7" s="16"/>
      <c r="H7" s="13"/>
    </row>
    <row r="8" ht="150.0" customHeight="1">
      <c r="A8" s="13"/>
      <c r="B8" s="13"/>
      <c r="C8" s="18" t="s">
        <v>9</v>
      </c>
      <c r="F8" s="16"/>
      <c r="H8" s="19" t="s">
        <v>10</v>
      </c>
    </row>
  </sheetData>
  <mergeCells count="7">
    <mergeCell ref="A1:J1"/>
    <mergeCell ref="D2:D8"/>
    <mergeCell ref="E2:E8"/>
    <mergeCell ref="F2:F8"/>
    <mergeCell ref="G2:G8"/>
    <mergeCell ref="I2:I8"/>
    <mergeCell ref="J2:J8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4.13"/>
    <col customWidth="1" min="3" max="3" width="56.63"/>
    <col customWidth="1" min="4" max="4" width="3.63"/>
    <col customWidth="1" min="5" max="6" width="2.0"/>
    <col customWidth="1" min="7" max="7" width="4.13"/>
    <col customWidth="1" min="8" max="8" width="56.63"/>
    <col customWidth="1" min="9" max="9" width="3.63"/>
    <col customWidth="1" min="10" max="10" width="2.0"/>
  </cols>
  <sheetData>
    <row r="1" ht="30.0" customHeight="1">
      <c r="A1" s="11" t="s">
        <v>11</v>
      </c>
    </row>
    <row r="2" ht="30.0" customHeight="1">
      <c r="A2" s="12"/>
      <c r="B2" s="13"/>
      <c r="C2" s="20" t="s">
        <v>12</v>
      </c>
      <c r="D2" s="13"/>
      <c r="E2" s="13"/>
      <c r="F2" s="12"/>
      <c r="G2" s="13"/>
      <c r="H2" s="20" t="s">
        <v>13</v>
      </c>
      <c r="I2" s="13"/>
      <c r="J2" s="13"/>
    </row>
    <row r="3" ht="150.0" customHeight="1">
      <c r="A3" s="21"/>
      <c r="B3" s="21"/>
      <c r="C3" s="22"/>
      <c r="D3" s="21"/>
      <c r="E3" s="23"/>
      <c r="F3" s="13"/>
      <c r="G3" s="13"/>
      <c r="H3" s="24"/>
      <c r="I3" s="13"/>
      <c r="J3" s="13"/>
    </row>
    <row r="4" ht="30.0" customHeight="1">
      <c r="A4" s="25"/>
      <c r="B4" s="26"/>
      <c r="C4" s="27"/>
      <c r="D4" s="26"/>
      <c r="E4" s="26"/>
      <c r="F4" s="25"/>
      <c r="G4" s="26"/>
      <c r="H4" s="28"/>
      <c r="I4" s="26"/>
      <c r="J4" s="26"/>
    </row>
    <row r="5" ht="30.0" customHeight="1">
      <c r="A5" s="12"/>
      <c r="B5" s="13"/>
      <c r="C5" s="29"/>
      <c r="D5" s="13"/>
      <c r="E5" s="13"/>
      <c r="F5" s="12"/>
      <c r="G5" s="13"/>
      <c r="H5" s="30"/>
      <c r="I5" s="13"/>
      <c r="J5" s="13"/>
    </row>
    <row r="6" ht="30.0" customHeight="1">
      <c r="A6" s="12"/>
      <c r="B6" s="13"/>
      <c r="C6" s="31"/>
      <c r="D6" s="13"/>
      <c r="E6" s="13"/>
      <c r="F6" s="12"/>
      <c r="G6" s="13"/>
      <c r="H6" s="32"/>
      <c r="I6" s="13"/>
      <c r="J6" s="13"/>
    </row>
    <row r="7" ht="150.0" customHeight="1">
      <c r="A7" s="13"/>
      <c r="B7" s="13"/>
      <c r="C7" s="33"/>
      <c r="D7" s="13"/>
      <c r="E7" s="13"/>
      <c r="F7" s="12"/>
      <c r="G7" s="13"/>
      <c r="H7" s="33"/>
      <c r="I7" s="13"/>
      <c r="J7" s="13"/>
    </row>
    <row r="8" ht="30.0" customHeight="1">
      <c r="A8" s="12"/>
      <c r="B8" s="13"/>
      <c r="C8" s="30" t="s">
        <v>14</v>
      </c>
      <c r="D8" s="13"/>
      <c r="E8" s="13"/>
      <c r="F8" s="12"/>
      <c r="G8" s="13"/>
      <c r="H8" s="30" t="s">
        <v>15</v>
      </c>
      <c r="I8" s="13"/>
      <c r="J8" s="13"/>
    </row>
  </sheetData>
  <mergeCells count="3">
    <mergeCell ref="A1:J1"/>
    <mergeCell ref="C6:C7"/>
    <mergeCell ref="H6:H7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3.88"/>
    <col customWidth="1" min="3" max="3" width="56.63"/>
    <col customWidth="1" min="4" max="4" width="3.63"/>
    <col customWidth="1" min="5" max="5" width="56.63"/>
    <col customWidth="1" min="6" max="10" width="2.0"/>
  </cols>
  <sheetData>
    <row r="1" ht="30.0" customHeight="1">
      <c r="A1" s="34"/>
    </row>
    <row r="2" ht="30.0" customHeight="1">
      <c r="A2" s="12"/>
      <c r="B2" s="13"/>
      <c r="C2" s="14" t="s">
        <v>16</v>
      </c>
      <c r="D2" s="13"/>
      <c r="E2" s="13"/>
      <c r="F2" s="13"/>
      <c r="G2" s="13"/>
      <c r="H2" s="13"/>
      <c r="I2" s="13"/>
      <c r="J2" s="13"/>
    </row>
    <row r="3" ht="120.0" customHeight="1">
      <c r="A3" s="12"/>
      <c r="B3" s="13"/>
      <c r="C3" s="35" t="s">
        <v>17</v>
      </c>
      <c r="D3" s="13"/>
      <c r="E3" s="36" t="s">
        <v>18</v>
      </c>
      <c r="F3" s="13"/>
      <c r="G3" s="13"/>
      <c r="H3" s="13"/>
      <c r="I3" s="13"/>
      <c r="J3" s="13"/>
    </row>
    <row r="4" ht="30.0" customHeight="1">
      <c r="A4" s="11" t="s">
        <v>19</v>
      </c>
    </row>
    <row r="5" ht="60.0" customHeight="1">
      <c r="A5" s="12"/>
      <c r="B5" s="13"/>
      <c r="C5" s="37" t="s">
        <v>20</v>
      </c>
      <c r="D5" s="38"/>
      <c r="E5" s="39"/>
      <c r="F5" s="13"/>
      <c r="G5" s="13"/>
      <c r="H5" s="13"/>
      <c r="I5" s="13"/>
      <c r="J5" s="13"/>
    </row>
    <row r="6" ht="45.0" customHeight="1">
      <c r="A6" s="12"/>
      <c r="B6" s="13"/>
      <c r="C6" s="40" t="s">
        <v>21</v>
      </c>
      <c r="D6" s="41"/>
      <c r="E6" s="42"/>
      <c r="F6" s="13"/>
      <c r="G6" s="13"/>
      <c r="H6" s="13"/>
      <c r="I6" s="13"/>
      <c r="J6" s="13"/>
    </row>
    <row r="7" ht="45.0" customHeight="1">
      <c r="A7" s="12"/>
      <c r="B7" s="13"/>
      <c r="C7" s="40" t="s">
        <v>22</v>
      </c>
      <c r="D7" s="41"/>
      <c r="E7" s="42"/>
      <c r="F7" s="13"/>
      <c r="G7" s="13"/>
      <c r="H7" s="13"/>
      <c r="I7" s="13"/>
      <c r="J7" s="13"/>
    </row>
    <row r="8" ht="45.0" customHeight="1">
      <c r="A8" s="12"/>
      <c r="B8" s="13"/>
      <c r="C8" s="40" t="s">
        <v>23</v>
      </c>
      <c r="D8" s="41"/>
      <c r="E8" s="42"/>
      <c r="F8" s="13"/>
      <c r="G8" s="13"/>
      <c r="H8" s="13"/>
      <c r="I8" s="13"/>
      <c r="J8" s="13"/>
    </row>
    <row r="9" ht="45.0" customHeight="1">
      <c r="A9" s="12"/>
      <c r="B9" s="13"/>
      <c r="C9" s="40" t="s">
        <v>24</v>
      </c>
      <c r="D9" s="41"/>
      <c r="E9" s="42"/>
      <c r="F9" s="13"/>
      <c r="G9" s="13"/>
      <c r="H9" s="13"/>
      <c r="I9" s="13"/>
      <c r="J9" s="13"/>
    </row>
    <row r="10" ht="45.0" customHeight="1">
      <c r="A10" s="12"/>
      <c r="B10" s="13"/>
      <c r="C10" s="40" t="s">
        <v>25</v>
      </c>
      <c r="D10" s="41"/>
      <c r="E10" s="42"/>
      <c r="F10" s="13"/>
      <c r="G10" s="13"/>
      <c r="H10" s="13"/>
      <c r="I10" s="13"/>
      <c r="J10" s="13"/>
    </row>
    <row r="11" ht="45.0" customHeight="1">
      <c r="A11" s="12"/>
      <c r="B11" s="13"/>
      <c r="C11" s="40" t="s">
        <v>26</v>
      </c>
      <c r="D11" s="41"/>
      <c r="E11" s="42"/>
      <c r="F11" s="13"/>
      <c r="G11" s="13"/>
      <c r="H11" s="13"/>
      <c r="I11" s="13"/>
      <c r="J11" s="13"/>
    </row>
    <row r="12" ht="45.0" customHeight="1">
      <c r="A12" s="12"/>
      <c r="B12" s="13"/>
      <c r="C12" s="40" t="s">
        <v>27</v>
      </c>
      <c r="D12" s="41"/>
      <c r="E12" s="42"/>
      <c r="F12" s="13"/>
      <c r="G12" s="13"/>
      <c r="H12" s="13"/>
      <c r="I12" s="13"/>
      <c r="J12" s="13"/>
    </row>
    <row r="13" ht="45.0" customHeight="1">
      <c r="A13" s="12"/>
      <c r="B13" s="13"/>
      <c r="C13" s="40" t="s">
        <v>28</v>
      </c>
      <c r="D13" s="41"/>
      <c r="E13" s="42"/>
      <c r="F13" s="13"/>
      <c r="G13" s="13"/>
      <c r="H13" s="13"/>
      <c r="I13" s="13"/>
      <c r="J13" s="13"/>
    </row>
    <row r="14" ht="30.0" customHeight="1">
      <c r="A14" s="12"/>
      <c r="B14" s="13"/>
      <c r="C14" s="43"/>
      <c r="D14" s="13"/>
      <c r="E14" s="44"/>
      <c r="F14" s="13"/>
      <c r="G14" s="13"/>
      <c r="H14" s="13"/>
      <c r="I14" s="13"/>
      <c r="J14" s="13"/>
    </row>
  </sheetData>
  <mergeCells count="11">
    <mergeCell ref="C10:E10"/>
    <mergeCell ref="C11:E11"/>
    <mergeCell ref="C12:E12"/>
    <mergeCell ref="C13:E13"/>
    <mergeCell ref="A1:J1"/>
    <mergeCell ref="A4:J4"/>
    <mergeCell ref="C5:E5"/>
    <mergeCell ref="C6:E6"/>
    <mergeCell ref="C7:E7"/>
    <mergeCell ref="C8:E8"/>
    <mergeCell ref="C9:E9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6.88"/>
    <col customWidth="1" min="2" max="2" width="21.88"/>
    <col customWidth="1" min="3" max="3" width="22.88"/>
    <col customWidth="1" min="4" max="8" width="21.5"/>
  </cols>
  <sheetData>
    <row r="1" ht="30.0" customHeight="1">
      <c r="A1" s="11" t="s">
        <v>29</v>
      </c>
    </row>
    <row r="2" ht="19.5" customHeight="1">
      <c r="A2" s="45" t="s">
        <v>30</v>
      </c>
      <c r="B2" s="46" t="s">
        <v>31</v>
      </c>
      <c r="C2" s="47"/>
      <c r="D2" s="47"/>
      <c r="E2" s="47"/>
      <c r="F2" s="48"/>
      <c r="G2" s="49" t="s">
        <v>32</v>
      </c>
      <c r="H2" s="48"/>
    </row>
    <row r="3" ht="19.5" customHeight="1">
      <c r="A3" s="50"/>
      <c r="B3" s="51" t="s">
        <v>33</v>
      </c>
      <c r="C3" s="52" t="s">
        <v>34</v>
      </c>
      <c r="D3" s="52" t="s">
        <v>35</v>
      </c>
      <c r="E3" s="52" t="s">
        <v>36</v>
      </c>
      <c r="F3" s="52" t="s">
        <v>37</v>
      </c>
      <c r="G3" s="52" t="s">
        <v>38</v>
      </c>
      <c r="H3" s="52" t="s">
        <v>39</v>
      </c>
    </row>
    <row r="4" ht="19.5" customHeight="1">
      <c r="A4" s="53" t="str">
        <f>'DESTINO - Objetivos estratégico'!C6</f>
        <v>Objetivo 1</v>
      </c>
      <c r="B4" s="53"/>
      <c r="C4" s="53"/>
      <c r="D4" s="53"/>
      <c r="E4" s="53"/>
      <c r="F4" s="53"/>
      <c r="G4" s="53"/>
      <c r="H4" s="53"/>
    </row>
    <row r="5" ht="19.5" customHeight="1">
      <c r="A5" s="54"/>
      <c r="B5" s="54"/>
      <c r="C5" s="54"/>
      <c r="D5" s="54"/>
      <c r="E5" s="54"/>
      <c r="F5" s="54"/>
      <c r="G5" s="54"/>
      <c r="H5" s="54"/>
    </row>
    <row r="6" ht="19.5" customHeight="1">
      <c r="A6" s="55"/>
      <c r="B6" s="55"/>
      <c r="C6" s="55"/>
      <c r="D6" s="55"/>
      <c r="E6" s="55"/>
      <c r="F6" s="55"/>
      <c r="G6" s="55"/>
      <c r="H6" s="55"/>
    </row>
    <row r="7" ht="19.5" customHeight="1">
      <c r="A7" s="53" t="str">
        <f>'DESTINO - Objetivos estratégico'!C7</f>
        <v>Objetivo 2</v>
      </c>
      <c r="B7" s="53"/>
      <c r="C7" s="53"/>
      <c r="D7" s="53"/>
      <c r="E7" s="53"/>
      <c r="F7" s="53"/>
      <c r="G7" s="53"/>
      <c r="H7" s="53"/>
    </row>
    <row r="8" ht="19.5" customHeight="1">
      <c r="A8" s="54"/>
      <c r="B8" s="54"/>
      <c r="C8" s="54"/>
      <c r="D8" s="54"/>
      <c r="E8" s="54"/>
      <c r="F8" s="54"/>
      <c r="G8" s="54"/>
      <c r="H8" s="54"/>
    </row>
    <row r="9" ht="19.5" customHeight="1">
      <c r="A9" s="55"/>
      <c r="B9" s="55"/>
      <c r="C9" s="55"/>
      <c r="D9" s="55"/>
      <c r="E9" s="55"/>
      <c r="F9" s="55"/>
      <c r="G9" s="55"/>
      <c r="H9" s="55"/>
    </row>
    <row r="10" ht="19.5" customHeight="1">
      <c r="A10" s="53" t="str">
        <f>'DESTINO - Objetivos estratégico'!C8</f>
        <v>Objetivo 3</v>
      </c>
      <c r="B10" s="53"/>
      <c r="C10" s="53"/>
      <c r="D10" s="53"/>
      <c r="E10" s="53"/>
      <c r="F10" s="53"/>
      <c r="G10" s="53"/>
      <c r="H10" s="53"/>
    </row>
    <row r="11" ht="19.5" customHeight="1">
      <c r="A11" s="54"/>
      <c r="B11" s="54"/>
      <c r="C11" s="54"/>
      <c r="D11" s="54"/>
      <c r="E11" s="54"/>
      <c r="F11" s="54"/>
      <c r="G11" s="54"/>
      <c r="H11" s="54"/>
    </row>
    <row r="12" ht="19.5" customHeight="1">
      <c r="A12" s="55"/>
      <c r="B12" s="55"/>
      <c r="C12" s="55"/>
      <c r="D12" s="55"/>
      <c r="E12" s="55"/>
      <c r="F12" s="55"/>
      <c r="G12" s="55"/>
      <c r="H12" s="55"/>
    </row>
    <row r="13" ht="19.5" customHeight="1">
      <c r="A13" s="53" t="str">
        <f>'DESTINO - Objetivos estratégico'!C9</f>
        <v>Objetivo 4</v>
      </c>
      <c r="B13" s="53"/>
      <c r="C13" s="53"/>
      <c r="D13" s="53"/>
      <c r="E13" s="53"/>
      <c r="F13" s="53"/>
      <c r="G13" s="53"/>
      <c r="H13" s="53"/>
    </row>
    <row r="14" ht="19.5" customHeight="1">
      <c r="A14" s="54"/>
      <c r="B14" s="54"/>
      <c r="C14" s="54"/>
      <c r="D14" s="54"/>
      <c r="E14" s="54"/>
      <c r="F14" s="54"/>
      <c r="G14" s="54"/>
      <c r="H14" s="54"/>
    </row>
    <row r="15" ht="19.5" customHeight="1">
      <c r="A15" s="55"/>
      <c r="B15" s="55"/>
      <c r="C15" s="55"/>
      <c r="D15" s="55"/>
      <c r="E15" s="55"/>
      <c r="F15" s="55"/>
      <c r="G15" s="55"/>
      <c r="H15" s="55"/>
    </row>
    <row r="16" ht="19.5" customHeight="1">
      <c r="A16" s="53" t="str">
        <f>'DESTINO - Objetivos estratégico'!C10</f>
        <v>Objetivo 5</v>
      </c>
      <c r="B16" s="53"/>
      <c r="C16" s="53"/>
      <c r="D16" s="53"/>
      <c r="E16" s="53"/>
      <c r="F16" s="53"/>
      <c r="G16" s="53"/>
      <c r="H16" s="53"/>
    </row>
    <row r="17" ht="19.5" customHeight="1">
      <c r="A17" s="54"/>
      <c r="B17" s="54"/>
      <c r="C17" s="54"/>
      <c r="D17" s="54"/>
      <c r="E17" s="54"/>
      <c r="F17" s="54"/>
      <c r="G17" s="54"/>
      <c r="H17" s="54"/>
    </row>
    <row r="18" ht="19.5" customHeight="1">
      <c r="A18" s="55"/>
      <c r="B18" s="55"/>
      <c r="C18" s="55"/>
      <c r="D18" s="55"/>
      <c r="E18" s="55"/>
      <c r="F18" s="55"/>
      <c r="G18" s="55"/>
      <c r="H18" s="55"/>
    </row>
    <row r="19" ht="19.5" customHeight="1">
      <c r="A19" s="53" t="str">
        <f>'DESTINO - Objetivos estratégico'!C11</f>
        <v>Objetivo 6</v>
      </c>
      <c r="B19" s="53"/>
      <c r="C19" s="53"/>
      <c r="D19" s="53"/>
      <c r="E19" s="53"/>
      <c r="F19" s="53"/>
      <c r="G19" s="53"/>
      <c r="H19" s="53"/>
    </row>
    <row r="20" ht="19.5" customHeight="1">
      <c r="A20" s="54"/>
      <c r="B20" s="54"/>
      <c r="C20" s="54"/>
      <c r="D20" s="54"/>
      <c r="E20" s="54"/>
      <c r="F20" s="54"/>
      <c r="G20" s="54"/>
      <c r="H20" s="54"/>
    </row>
    <row r="21" ht="19.5" customHeight="1">
      <c r="A21" s="55"/>
      <c r="B21" s="55"/>
      <c r="C21" s="55"/>
      <c r="D21" s="55"/>
      <c r="E21" s="55"/>
      <c r="F21" s="55"/>
      <c r="G21" s="55"/>
      <c r="H21" s="55"/>
    </row>
    <row r="22" ht="19.5" customHeight="1">
      <c r="A22" s="53" t="str">
        <f>'DESTINO - Objetivos estratégico'!C12</f>
        <v>Objetivo 7</v>
      </c>
      <c r="B22" s="53"/>
      <c r="C22" s="53"/>
      <c r="D22" s="53"/>
      <c r="E22" s="53"/>
      <c r="F22" s="53"/>
      <c r="G22" s="53"/>
      <c r="H22" s="53"/>
    </row>
    <row r="23" ht="19.5" customHeight="1">
      <c r="A23" s="54"/>
      <c r="B23" s="54"/>
      <c r="C23" s="54"/>
      <c r="D23" s="54"/>
      <c r="E23" s="54"/>
      <c r="F23" s="54"/>
      <c r="G23" s="54"/>
      <c r="H23" s="54"/>
    </row>
    <row r="24" ht="19.5" customHeight="1">
      <c r="A24" s="55"/>
      <c r="B24" s="55"/>
      <c r="C24" s="55"/>
      <c r="D24" s="55"/>
      <c r="E24" s="55"/>
      <c r="F24" s="55"/>
      <c r="G24" s="55"/>
      <c r="H24" s="55"/>
    </row>
    <row r="25" ht="19.5" customHeight="1">
      <c r="A25" s="53" t="str">
        <f>'DESTINO - Objetivos estratégico'!C13</f>
        <v>Objetivo 8</v>
      </c>
      <c r="B25" s="53"/>
      <c r="C25" s="53"/>
      <c r="D25" s="53"/>
      <c r="E25" s="53"/>
      <c r="F25" s="53"/>
      <c r="G25" s="53"/>
      <c r="H25" s="53"/>
    </row>
    <row r="26" ht="19.5" customHeight="1">
      <c r="A26" s="54"/>
      <c r="B26" s="54"/>
      <c r="C26" s="54"/>
      <c r="D26" s="54"/>
      <c r="E26" s="54"/>
      <c r="F26" s="54"/>
      <c r="G26" s="54"/>
      <c r="H26" s="54"/>
    </row>
    <row r="27" ht="19.5" customHeight="1">
      <c r="A27" s="55"/>
      <c r="B27" s="55"/>
      <c r="C27" s="55"/>
      <c r="D27" s="55"/>
      <c r="E27" s="55"/>
      <c r="F27" s="55"/>
      <c r="G27" s="55"/>
      <c r="H27" s="55"/>
    </row>
  </sheetData>
  <mergeCells count="68">
    <mergeCell ref="B10:B12"/>
    <mergeCell ref="C10:C12"/>
    <mergeCell ref="D10:D12"/>
    <mergeCell ref="E10:E12"/>
    <mergeCell ref="F10:F12"/>
    <mergeCell ref="G10:G12"/>
    <mergeCell ref="H10:H12"/>
    <mergeCell ref="A10:A12"/>
    <mergeCell ref="A13:A15"/>
    <mergeCell ref="B13:B15"/>
    <mergeCell ref="C13:C15"/>
    <mergeCell ref="D13:D15"/>
    <mergeCell ref="E13:E15"/>
    <mergeCell ref="F13:F15"/>
    <mergeCell ref="B16:B18"/>
    <mergeCell ref="C16:C18"/>
    <mergeCell ref="D16:D18"/>
    <mergeCell ref="E16:E18"/>
    <mergeCell ref="F16:F18"/>
    <mergeCell ref="G16:G18"/>
    <mergeCell ref="H16:H18"/>
    <mergeCell ref="A16:A18"/>
    <mergeCell ref="A19:A21"/>
    <mergeCell ref="B19:B21"/>
    <mergeCell ref="C19:C21"/>
    <mergeCell ref="D19:D21"/>
    <mergeCell ref="E19:E21"/>
    <mergeCell ref="F19:F21"/>
    <mergeCell ref="F22:F24"/>
    <mergeCell ref="G22:G24"/>
    <mergeCell ref="G19:G21"/>
    <mergeCell ref="H19:H21"/>
    <mergeCell ref="B22:B24"/>
    <mergeCell ref="C22:C24"/>
    <mergeCell ref="D22:D24"/>
    <mergeCell ref="E22:E24"/>
    <mergeCell ref="H22:H24"/>
    <mergeCell ref="D4:D6"/>
    <mergeCell ref="E4:E6"/>
    <mergeCell ref="F4:F6"/>
    <mergeCell ref="G4:G6"/>
    <mergeCell ref="A1:H1"/>
    <mergeCell ref="A2:A3"/>
    <mergeCell ref="B2:F2"/>
    <mergeCell ref="G2:H2"/>
    <mergeCell ref="B4:B6"/>
    <mergeCell ref="C4:C6"/>
    <mergeCell ref="H4:H6"/>
    <mergeCell ref="G7:G9"/>
    <mergeCell ref="H7:H9"/>
    <mergeCell ref="A4:A6"/>
    <mergeCell ref="A7:A9"/>
    <mergeCell ref="B7:B9"/>
    <mergeCell ref="C7:C9"/>
    <mergeCell ref="D7:D9"/>
    <mergeCell ref="E7:E9"/>
    <mergeCell ref="F7:F9"/>
    <mergeCell ref="G13:G15"/>
    <mergeCell ref="H13:H15"/>
    <mergeCell ref="G25:G27"/>
    <mergeCell ref="H25:H27"/>
    <mergeCell ref="A22:A24"/>
    <mergeCell ref="A25:A27"/>
    <mergeCell ref="B25:B27"/>
    <mergeCell ref="C25:C27"/>
    <mergeCell ref="D25:D27"/>
    <mergeCell ref="E25:E27"/>
    <mergeCell ref="F25:F27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26.63"/>
    <col customWidth="1" min="3" max="3" width="30.38"/>
    <col customWidth="1" min="4" max="4" width="54.0"/>
    <col customWidth="1" min="5" max="5" width="8.0"/>
    <col customWidth="1" min="6" max="6" width="21.13"/>
    <col customWidth="1" min="7" max="7" width="10.75"/>
    <col customWidth="1" min="8" max="8" width="11.5"/>
    <col customWidth="1" min="9" max="10" width="2.0"/>
  </cols>
  <sheetData>
    <row r="1" ht="60.0" customHeight="1">
      <c r="A1" s="56"/>
      <c r="B1" s="57" t="s">
        <v>40</v>
      </c>
      <c r="C1" s="58"/>
      <c r="D1" s="58"/>
      <c r="E1" s="58"/>
      <c r="F1" s="58"/>
      <c r="G1" s="58"/>
      <c r="H1" s="59"/>
      <c r="I1" s="56"/>
      <c r="J1" s="56"/>
    </row>
    <row r="2" ht="90.0" customHeight="1">
      <c r="A2" s="56"/>
      <c r="B2" s="60" t="s">
        <v>41</v>
      </c>
      <c r="C2" s="61" t="s">
        <v>42</v>
      </c>
      <c r="D2" s="3"/>
      <c r="E2" s="3"/>
      <c r="F2" s="3"/>
      <c r="G2" s="3"/>
      <c r="H2" s="3"/>
      <c r="I2" s="56"/>
      <c r="J2" s="56"/>
    </row>
    <row r="3" ht="90.0" customHeight="1">
      <c r="A3" s="56"/>
      <c r="B3" s="62" t="s">
        <v>43</v>
      </c>
      <c r="I3" s="56"/>
      <c r="J3" s="56"/>
    </row>
    <row r="4" ht="45.0" customHeight="1">
      <c r="A4" s="56"/>
      <c r="B4" s="63" t="s">
        <v>16</v>
      </c>
      <c r="C4" s="64" t="s">
        <v>44</v>
      </c>
      <c r="D4" s="65" t="s">
        <v>45</v>
      </c>
      <c r="E4" s="65" t="s">
        <v>46</v>
      </c>
      <c r="F4" s="65" t="s">
        <v>47</v>
      </c>
      <c r="G4" s="65" t="s">
        <v>48</v>
      </c>
      <c r="H4" s="66" t="s">
        <v>49</v>
      </c>
      <c r="I4" s="56"/>
      <c r="J4" s="56"/>
    </row>
    <row r="5" ht="30.0" customHeight="1">
      <c r="A5" s="56"/>
      <c r="B5" s="67" t="str">
        <f>'DESTINO - Objetivos estratégico'!C6</f>
        <v>Objetivo 1</v>
      </c>
      <c r="C5" s="68" t="s">
        <v>50</v>
      </c>
      <c r="D5" s="69"/>
      <c r="E5" s="69"/>
      <c r="F5" s="70"/>
      <c r="G5" s="71"/>
      <c r="H5" s="72"/>
      <c r="I5" s="56"/>
      <c r="J5" s="56"/>
    </row>
    <row r="6" ht="30.0" customHeight="1">
      <c r="A6" s="56"/>
      <c r="B6" s="73"/>
      <c r="C6" s="74" t="s">
        <v>51</v>
      </c>
      <c r="D6" s="75" t="s">
        <v>52</v>
      </c>
      <c r="E6" s="76">
        <v>100.0</v>
      </c>
      <c r="F6" s="77" t="s">
        <v>53</v>
      </c>
      <c r="G6" s="78">
        <v>60.0</v>
      </c>
      <c r="H6" s="79">
        <f>G6/E6</f>
        <v>0.6</v>
      </c>
      <c r="I6" s="56"/>
      <c r="J6" s="56"/>
    </row>
    <row r="7" ht="30.0" customHeight="1">
      <c r="A7" s="56"/>
      <c r="B7" s="73"/>
      <c r="C7" s="80"/>
      <c r="D7" s="81"/>
      <c r="E7" s="82"/>
      <c r="F7" s="81"/>
      <c r="G7" s="83"/>
      <c r="H7" s="84"/>
      <c r="I7" s="56"/>
      <c r="J7" s="56"/>
    </row>
    <row r="8" ht="30.0" customHeight="1">
      <c r="A8" s="56"/>
      <c r="B8" s="73"/>
      <c r="C8" s="68" t="s">
        <v>50</v>
      </c>
      <c r="D8" s="69"/>
      <c r="E8" s="69"/>
      <c r="F8" s="70"/>
      <c r="G8" s="85"/>
      <c r="H8" s="86"/>
      <c r="I8" s="56"/>
      <c r="J8" s="56"/>
    </row>
    <row r="9" ht="30.0" customHeight="1">
      <c r="A9" s="56"/>
      <c r="B9" s="73"/>
      <c r="C9" s="75"/>
      <c r="D9" s="75"/>
      <c r="E9" s="81"/>
      <c r="F9" s="75"/>
      <c r="G9" s="87"/>
      <c r="H9" s="88"/>
      <c r="I9" s="56"/>
      <c r="J9" s="56"/>
    </row>
    <row r="10" ht="30.0" customHeight="1">
      <c r="A10" s="56"/>
      <c r="B10" s="73"/>
      <c r="C10" s="80"/>
      <c r="D10" s="81"/>
      <c r="E10" s="82"/>
      <c r="F10" s="81"/>
      <c r="G10" s="83"/>
      <c r="H10" s="84"/>
      <c r="I10" s="56"/>
      <c r="J10" s="56"/>
    </row>
    <row r="11" ht="30.0" customHeight="1">
      <c r="A11" s="56"/>
      <c r="B11" s="73"/>
      <c r="C11" s="68" t="s">
        <v>50</v>
      </c>
      <c r="D11" s="69"/>
      <c r="E11" s="69"/>
      <c r="F11" s="70"/>
      <c r="G11" s="89"/>
      <c r="H11" s="90"/>
      <c r="I11" s="56"/>
      <c r="J11" s="56"/>
    </row>
    <row r="12" ht="30.0" customHeight="1">
      <c r="A12" s="56"/>
      <c r="B12" s="73"/>
      <c r="C12" s="80"/>
      <c r="D12" s="82"/>
      <c r="E12" s="81"/>
      <c r="F12" s="82"/>
      <c r="G12" s="78"/>
      <c r="H12" s="91"/>
      <c r="I12" s="56"/>
      <c r="J12" s="56"/>
    </row>
    <row r="13" ht="30.0" customHeight="1">
      <c r="A13" s="56"/>
      <c r="B13" s="92"/>
      <c r="C13" s="93"/>
      <c r="D13" s="94"/>
      <c r="E13" s="95"/>
      <c r="F13" s="94"/>
      <c r="G13" s="83"/>
      <c r="H13" s="84"/>
      <c r="I13" s="56"/>
      <c r="J13" s="56"/>
    </row>
    <row r="14" ht="30.0" customHeight="1">
      <c r="A14" s="56"/>
      <c r="B14" s="67" t="str">
        <f>'DESTINO - Objetivos estratégico'!C7</f>
        <v>Objetivo 2</v>
      </c>
      <c r="C14" s="68" t="s">
        <v>50</v>
      </c>
      <c r="D14" s="69"/>
      <c r="E14" s="69"/>
      <c r="F14" s="70"/>
      <c r="G14" s="85"/>
      <c r="H14" s="96"/>
      <c r="I14" s="56"/>
      <c r="J14" s="56"/>
    </row>
    <row r="15" ht="30.0" customHeight="1">
      <c r="A15" s="56"/>
      <c r="B15" s="73"/>
      <c r="C15" s="74" t="s">
        <v>54</v>
      </c>
      <c r="D15" s="75" t="s">
        <v>55</v>
      </c>
      <c r="E15" s="81"/>
      <c r="F15" s="82"/>
      <c r="G15" s="78"/>
      <c r="H15" s="91"/>
      <c r="I15" s="56"/>
      <c r="J15" s="56"/>
    </row>
    <row r="16" ht="30.0" customHeight="1">
      <c r="A16" s="56"/>
      <c r="B16" s="73"/>
      <c r="C16" s="80"/>
      <c r="D16" s="81"/>
      <c r="E16" s="82"/>
      <c r="F16" s="81"/>
      <c r="G16" s="83"/>
      <c r="H16" s="84"/>
      <c r="I16" s="56"/>
      <c r="J16" s="56"/>
    </row>
    <row r="17" ht="30.0" customHeight="1">
      <c r="A17" s="56"/>
      <c r="B17" s="73"/>
      <c r="C17" s="68" t="s">
        <v>50</v>
      </c>
      <c r="D17" s="69"/>
      <c r="E17" s="69"/>
      <c r="F17" s="70"/>
      <c r="G17" s="89"/>
      <c r="H17" s="90"/>
      <c r="I17" s="56"/>
      <c r="J17" s="56"/>
    </row>
    <row r="18" ht="30.0" customHeight="1">
      <c r="A18" s="56"/>
      <c r="B18" s="73"/>
      <c r="C18" s="80"/>
      <c r="D18" s="82"/>
      <c r="E18" s="81"/>
      <c r="F18" s="82"/>
      <c r="G18" s="78"/>
      <c r="H18" s="91"/>
      <c r="I18" s="56"/>
      <c r="J18" s="56"/>
    </row>
    <row r="19" ht="30.0" customHeight="1">
      <c r="A19" s="56"/>
      <c r="B19" s="73"/>
      <c r="C19" s="80"/>
      <c r="D19" s="81"/>
      <c r="E19" s="82"/>
      <c r="F19" s="81"/>
      <c r="G19" s="83"/>
      <c r="H19" s="84"/>
      <c r="I19" s="56"/>
      <c r="J19" s="56"/>
    </row>
    <row r="20" ht="30.0" customHeight="1">
      <c r="A20" s="56"/>
      <c r="B20" s="73"/>
      <c r="C20" s="68" t="s">
        <v>50</v>
      </c>
      <c r="D20" s="69"/>
      <c r="E20" s="69"/>
      <c r="F20" s="70"/>
      <c r="G20" s="89"/>
      <c r="H20" s="90"/>
      <c r="I20" s="56"/>
      <c r="J20" s="56"/>
    </row>
    <row r="21" ht="30.0" customHeight="1">
      <c r="A21" s="56"/>
      <c r="B21" s="73"/>
      <c r="C21" s="74" t="s">
        <v>56</v>
      </c>
      <c r="D21" s="75" t="s">
        <v>57</v>
      </c>
      <c r="E21" s="81"/>
      <c r="F21" s="82"/>
      <c r="G21" s="78"/>
      <c r="H21" s="91"/>
      <c r="I21" s="56"/>
      <c r="J21" s="56"/>
    </row>
    <row r="22" ht="30.0" customHeight="1">
      <c r="A22" s="56"/>
      <c r="B22" s="92"/>
      <c r="C22" s="93"/>
      <c r="D22" s="94"/>
      <c r="E22" s="95"/>
      <c r="F22" s="94"/>
      <c r="G22" s="83"/>
      <c r="H22" s="84"/>
      <c r="I22" s="56"/>
      <c r="J22" s="56"/>
    </row>
    <row r="23" ht="30.0" customHeight="1">
      <c r="A23" s="56"/>
      <c r="B23" s="67" t="str">
        <f>'DESTINO - Objetivos estratégico'!C8</f>
        <v>Objetivo 3</v>
      </c>
      <c r="C23" s="68" t="s">
        <v>50</v>
      </c>
      <c r="D23" s="69"/>
      <c r="E23" s="69"/>
      <c r="F23" s="70"/>
      <c r="G23" s="85"/>
      <c r="H23" s="96"/>
      <c r="I23" s="56"/>
      <c r="J23" s="56"/>
    </row>
    <row r="24" ht="30.0" customHeight="1">
      <c r="A24" s="56"/>
      <c r="B24" s="73"/>
      <c r="C24" s="74" t="s">
        <v>58</v>
      </c>
      <c r="D24" s="75" t="s">
        <v>59</v>
      </c>
      <c r="E24" s="81"/>
      <c r="F24" s="82"/>
      <c r="G24" s="78"/>
      <c r="H24" s="91"/>
      <c r="I24" s="56"/>
      <c r="J24" s="56"/>
    </row>
    <row r="25" ht="30.0" customHeight="1">
      <c r="A25" s="56"/>
      <c r="B25" s="73"/>
      <c r="C25" s="80"/>
      <c r="D25" s="81"/>
      <c r="E25" s="82"/>
      <c r="F25" s="81"/>
      <c r="G25" s="78"/>
      <c r="H25" s="91"/>
      <c r="I25" s="56"/>
      <c r="J25" s="56"/>
    </row>
    <row r="26" ht="30.0" customHeight="1">
      <c r="A26" s="56"/>
      <c r="B26" s="73"/>
      <c r="C26" s="68" t="s">
        <v>50</v>
      </c>
      <c r="D26" s="69"/>
      <c r="E26" s="69"/>
      <c r="F26" s="70"/>
      <c r="G26" s="89"/>
      <c r="H26" s="90"/>
      <c r="I26" s="56"/>
      <c r="J26" s="56"/>
    </row>
    <row r="27" ht="30.0" customHeight="1">
      <c r="A27" s="56"/>
      <c r="B27" s="73"/>
      <c r="C27" s="74" t="s">
        <v>54</v>
      </c>
      <c r="D27" s="75" t="s">
        <v>60</v>
      </c>
      <c r="E27" s="81"/>
      <c r="F27" s="82"/>
      <c r="G27" s="78"/>
      <c r="H27" s="91"/>
      <c r="I27" s="56"/>
      <c r="J27" s="56"/>
    </row>
    <row r="28" ht="30.0" customHeight="1">
      <c r="A28" s="56"/>
      <c r="B28" s="73"/>
      <c r="C28" s="80"/>
      <c r="D28" s="81"/>
      <c r="E28" s="82"/>
      <c r="F28" s="81"/>
      <c r="G28" s="83"/>
      <c r="H28" s="84"/>
      <c r="I28" s="56"/>
      <c r="J28" s="56"/>
    </row>
    <row r="29" ht="30.0" customHeight="1">
      <c r="A29" s="56"/>
      <c r="B29" s="73"/>
      <c r="C29" s="68" t="s">
        <v>50</v>
      </c>
      <c r="D29" s="69"/>
      <c r="E29" s="69"/>
      <c r="F29" s="70"/>
      <c r="G29" s="89"/>
      <c r="H29" s="90"/>
      <c r="I29" s="56"/>
      <c r="J29" s="56"/>
    </row>
    <row r="30" ht="30.0" customHeight="1">
      <c r="A30" s="56"/>
      <c r="B30" s="73"/>
      <c r="C30" s="80"/>
      <c r="D30" s="82"/>
      <c r="E30" s="81"/>
      <c r="F30" s="82"/>
      <c r="G30" s="78"/>
      <c r="H30" s="91"/>
      <c r="I30" s="56"/>
      <c r="J30" s="56"/>
    </row>
    <row r="31" ht="30.0" customHeight="1">
      <c r="A31" s="56"/>
      <c r="B31" s="92"/>
      <c r="C31" s="93"/>
      <c r="D31" s="94"/>
      <c r="E31" s="95"/>
      <c r="F31" s="94"/>
      <c r="G31" s="83"/>
      <c r="H31" s="84"/>
      <c r="I31" s="56"/>
      <c r="J31" s="56"/>
    </row>
    <row r="32" ht="30.0" customHeight="1">
      <c r="A32" s="56"/>
      <c r="B32" s="67" t="str">
        <f>'DESTINO - Objetivos estratégico'!C9</f>
        <v>Objetivo 4</v>
      </c>
      <c r="C32" s="68" t="s">
        <v>50</v>
      </c>
      <c r="D32" s="69"/>
      <c r="E32" s="69"/>
      <c r="F32" s="70"/>
      <c r="G32" s="89"/>
      <c r="H32" s="96"/>
      <c r="I32" s="56"/>
      <c r="J32" s="56"/>
    </row>
    <row r="33" ht="30.0" customHeight="1">
      <c r="A33" s="56"/>
      <c r="B33" s="73"/>
      <c r="C33" s="74" t="s">
        <v>61</v>
      </c>
      <c r="D33" s="75" t="s">
        <v>62</v>
      </c>
      <c r="E33" s="75" t="s">
        <v>63</v>
      </c>
      <c r="F33" s="75" t="s">
        <v>64</v>
      </c>
      <c r="G33" s="87"/>
      <c r="H33" s="97"/>
      <c r="I33" s="56"/>
      <c r="J33" s="56"/>
    </row>
    <row r="34" ht="30.0" customHeight="1">
      <c r="A34" s="56"/>
      <c r="B34" s="73"/>
      <c r="C34" s="80"/>
      <c r="D34" s="81"/>
      <c r="E34" s="82"/>
      <c r="F34" s="81"/>
      <c r="G34" s="83"/>
      <c r="H34" s="84"/>
      <c r="I34" s="56"/>
      <c r="J34" s="56"/>
    </row>
    <row r="35" ht="30.0" customHeight="1">
      <c r="A35" s="56"/>
      <c r="B35" s="73"/>
      <c r="C35" s="68" t="s">
        <v>50</v>
      </c>
      <c r="D35" s="69"/>
      <c r="E35" s="69"/>
      <c r="F35" s="70"/>
      <c r="G35" s="89"/>
      <c r="H35" s="90"/>
      <c r="I35" s="56"/>
      <c r="J35" s="56"/>
    </row>
    <row r="36" ht="30.0" customHeight="1">
      <c r="A36" s="56"/>
      <c r="B36" s="73"/>
      <c r="C36" s="80"/>
      <c r="D36" s="82"/>
      <c r="E36" s="81"/>
      <c r="F36" s="82"/>
      <c r="G36" s="78"/>
      <c r="H36" s="91"/>
      <c r="I36" s="56"/>
      <c r="J36" s="56"/>
    </row>
    <row r="37" ht="30.0" customHeight="1">
      <c r="A37" s="56"/>
      <c r="B37" s="73"/>
      <c r="C37" s="80"/>
      <c r="D37" s="81"/>
      <c r="E37" s="82"/>
      <c r="F37" s="81"/>
      <c r="G37" s="83"/>
      <c r="H37" s="84"/>
      <c r="I37" s="56"/>
      <c r="J37" s="56"/>
    </row>
    <row r="38" ht="30.0" customHeight="1">
      <c r="A38" s="56"/>
      <c r="B38" s="73"/>
      <c r="C38" s="68" t="s">
        <v>50</v>
      </c>
      <c r="D38" s="69"/>
      <c r="E38" s="69"/>
      <c r="F38" s="70"/>
      <c r="G38" s="89"/>
      <c r="H38" s="90"/>
      <c r="I38" s="56"/>
      <c r="J38" s="56"/>
    </row>
    <row r="39" ht="30.0" customHeight="1">
      <c r="A39" s="56"/>
      <c r="B39" s="73"/>
      <c r="C39" s="80"/>
      <c r="D39" s="82"/>
      <c r="E39" s="81"/>
      <c r="F39" s="82"/>
      <c r="G39" s="78"/>
      <c r="H39" s="91"/>
      <c r="I39" s="56"/>
      <c r="J39" s="56"/>
    </row>
    <row r="40" ht="30.0" customHeight="1">
      <c r="A40" s="56"/>
      <c r="B40" s="92"/>
      <c r="C40" s="93"/>
      <c r="D40" s="94"/>
      <c r="E40" s="95"/>
      <c r="F40" s="94"/>
      <c r="G40" s="83"/>
      <c r="H40" s="84"/>
      <c r="I40" s="56"/>
      <c r="J40" s="56"/>
    </row>
    <row r="41" ht="30.0" customHeight="1">
      <c r="A41" s="56"/>
      <c r="B41" s="67" t="str">
        <f>'DESTINO - Objetivos estratégico'!C10</f>
        <v>Objetivo 5</v>
      </c>
      <c r="C41" s="68" t="s">
        <v>50</v>
      </c>
      <c r="D41" s="69"/>
      <c r="E41" s="69"/>
      <c r="F41" s="70"/>
      <c r="G41" s="89"/>
      <c r="H41" s="96"/>
      <c r="I41" s="56"/>
      <c r="J41" s="56"/>
    </row>
    <row r="42" ht="30.0" customHeight="1">
      <c r="A42" s="56"/>
      <c r="B42" s="73"/>
      <c r="C42" s="80"/>
      <c r="D42" s="82"/>
      <c r="E42" s="81"/>
      <c r="F42" s="82"/>
      <c r="G42" s="78"/>
      <c r="H42" s="91"/>
      <c r="I42" s="56"/>
      <c r="J42" s="56"/>
    </row>
    <row r="43" ht="30.0" customHeight="1">
      <c r="A43" s="56"/>
      <c r="B43" s="73"/>
      <c r="C43" s="80"/>
      <c r="D43" s="81"/>
      <c r="E43" s="82"/>
      <c r="F43" s="81"/>
      <c r="G43" s="83"/>
      <c r="H43" s="84"/>
      <c r="I43" s="56"/>
      <c r="J43" s="56"/>
    </row>
    <row r="44" ht="30.0" customHeight="1">
      <c r="A44" s="56"/>
      <c r="B44" s="73"/>
      <c r="C44" s="68" t="s">
        <v>50</v>
      </c>
      <c r="D44" s="69"/>
      <c r="E44" s="69"/>
      <c r="F44" s="70"/>
      <c r="G44" s="89"/>
      <c r="H44" s="90"/>
      <c r="I44" s="56"/>
      <c r="J44" s="56"/>
    </row>
    <row r="45" ht="30.0" customHeight="1">
      <c r="A45" s="56"/>
      <c r="B45" s="73"/>
      <c r="C45" s="80"/>
      <c r="D45" s="82"/>
      <c r="E45" s="81"/>
      <c r="F45" s="82"/>
      <c r="G45" s="78"/>
      <c r="H45" s="91"/>
      <c r="I45" s="56"/>
      <c r="J45" s="56"/>
    </row>
    <row r="46" ht="30.0" customHeight="1">
      <c r="A46" s="56"/>
      <c r="B46" s="73"/>
      <c r="C46" s="80"/>
      <c r="D46" s="81"/>
      <c r="E46" s="82"/>
      <c r="F46" s="81"/>
      <c r="G46" s="83"/>
      <c r="H46" s="84"/>
      <c r="I46" s="56"/>
      <c r="J46" s="56"/>
    </row>
    <row r="47" ht="30.0" customHeight="1">
      <c r="A47" s="56"/>
      <c r="B47" s="73"/>
      <c r="C47" s="68" t="s">
        <v>50</v>
      </c>
      <c r="D47" s="69"/>
      <c r="E47" s="69"/>
      <c r="F47" s="70"/>
      <c r="G47" s="89"/>
      <c r="H47" s="90"/>
      <c r="I47" s="56"/>
      <c r="J47" s="56"/>
    </row>
    <row r="48" ht="30.0" customHeight="1">
      <c r="A48" s="56"/>
      <c r="B48" s="73"/>
      <c r="C48" s="80"/>
      <c r="D48" s="82"/>
      <c r="E48" s="81"/>
      <c r="F48" s="82"/>
      <c r="G48" s="78"/>
      <c r="H48" s="91"/>
      <c r="I48" s="56"/>
      <c r="J48" s="56"/>
    </row>
    <row r="49" ht="30.0" customHeight="1">
      <c r="A49" s="56"/>
      <c r="B49" s="92"/>
      <c r="C49" s="98"/>
      <c r="D49" s="99"/>
      <c r="E49" s="100"/>
      <c r="F49" s="99"/>
      <c r="G49" s="101"/>
      <c r="H49" s="102"/>
      <c r="I49" s="56"/>
      <c r="J49" s="56"/>
    </row>
    <row r="50" ht="30.0" customHeight="1">
      <c r="A50" s="56"/>
      <c r="B50" s="67" t="str">
        <f>'DESTINO - Objetivos estratégico'!C11</f>
        <v>Objetivo 6</v>
      </c>
      <c r="C50" s="68" t="s">
        <v>50</v>
      </c>
      <c r="D50" s="69"/>
      <c r="E50" s="69"/>
      <c r="F50" s="70"/>
      <c r="G50" s="89"/>
      <c r="H50" s="96"/>
      <c r="I50" s="56"/>
      <c r="J50" s="56"/>
    </row>
    <row r="51" ht="30.0" customHeight="1">
      <c r="A51" s="56"/>
      <c r="B51" s="73"/>
      <c r="C51" s="80"/>
      <c r="D51" s="82"/>
      <c r="E51" s="81"/>
      <c r="F51" s="82"/>
      <c r="G51" s="78"/>
      <c r="H51" s="91"/>
      <c r="I51" s="56"/>
      <c r="J51" s="56"/>
    </row>
    <row r="52" ht="30.0" customHeight="1">
      <c r="A52" s="56"/>
      <c r="B52" s="73"/>
      <c r="C52" s="80"/>
      <c r="D52" s="81"/>
      <c r="E52" s="82"/>
      <c r="F52" s="81"/>
      <c r="G52" s="83"/>
      <c r="H52" s="84"/>
      <c r="I52" s="56"/>
      <c r="J52" s="56"/>
    </row>
    <row r="53" ht="30.0" customHeight="1">
      <c r="A53" s="56"/>
      <c r="B53" s="73"/>
      <c r="C53" s="68" t="s">
        <v>50</v>
      </c>
      <c r="D53" s="69"/>
      <c r="E53" s="69"/>
      <c r="F53" s="70"/>
      <c r="G53" s="89"/>
      <c r="H53" s="90"/>
      <c r="I53" s="56"/>
      <c r="J53" s="56"/>
    </row>
    <row r="54" ht="30.0" customHeight="1">
      <c r="A54" s="56"/>
      <c r="B54" s="73"/>
      <c r="C54" s="80"/>
      <c r="D54" s="82"/>
      <c r="E54" s="81"/>
      <c r="F54" s="82"/>
      <c r="G54" s="78"/>
      <c r="H54" s="91"/>
      <c r="I54" s="56"/>
      <c r="J54" s="56"/>
    </row>
    <row r="55" ht="30.0" customHeight="1">
      <c r="A55" s="56"/>
      <c r="B55" s="73"/>
      <c r="C55" s="80"/>
      <c r="D55" s="81"/>
      <c r="E55" s="82"/>
      <c r="F55" s="81"/>
      <c r="G55" s="83"/>
      <c r="H55" s="84"/>
      <c r="I55" s="56"/>
      <c r="J55" s="56"/>
    </row>
    <row r="56" ht="30.0" customHeight="1">
      <c r="A56" s="56"/>
      <c r="B56" s="73"/>
      <c r="C56" s="68" t="s">
        <v>50</v>
      </c>
      <c r="D56" s="69"/>
      <c r="E56" s="69"/>
      <c r="F56" s="70"/>
      <c r="G56" s="89"/>
      <c r="H56" s="90"/>
      <c r="I56" s="56"/>
      <c r="J56" s="56"/>
    </row>
    <row r="57" ht="30.0" customHeight="1">
      <c r="A57" s="56"/>
      <c r="B57" s="73"/>
      <c r="C57" s="80"/>
      <c r="D57" s="82"/>
      <c r="E57" s="81"/>
      <c r="F57" s="82"/>
      <c r="G57" s="78"/>
      <c r="H57" s="91"/>
      <c r="I57" s="56"/>
      <c r="J57" s="56"/>
    </row>
    <row r="58" ht="30.0" customHeight="1">
      <c r="A58" s="56"/>
      <c r="B58" s="92"/>
      <c r="C58" s="98"/>
      <c r="D58" s="99"/>
      <c r="E58" s="100"/>
      <c r="F58" s="99"/>
      <c r="G58" s="101"/>
      <c r="H58" s="102"/>
      <c r="I58" s="56"/>
      <c r="J58" s="56"/>
    </row>
    <row r="59" ht="30.0" customHeight="1">
      <c r="A59" s="56"/>
      <c r="B59" s="67" t="str">
        <f>'DESTINO - Objetivos estratégico'!C12</f>
        <v>Objetivo 7</v>
      </c>
      <c r="C59" s="68" t="s">
        <v>50</v>
      </c>
      <c r="D59" s="69"/>
      <c r="E59" s="69"/>
      <c r="F59" s="70"/>
      <c r="G59" s="89"/>
      <c r="H59" s="96"/>
      <c r="I59" s="56"/>
      <c r="J59" s="56"/>
    </row>
    <row r="60" ht="30.0" customHeight="1">
      <c r="A60" s="56"/>
      <c r="B60" s="73"/>
      <c r="C60" s="80"/>
      <c r="D60" s="82"/>
      <c r="E60" s="81"/>
      <c r="F60" s="82"/>
      <c r="G60" s="78"/>
      <c r="H60" s="91"/>
      <c r="I60" s="56"/>
      <c r="J60" s="56"/>
    </row>
    <row r="61" ht="30.0" customHeight="1">
      <c r="A61" s="56"/>
      <c r="B61" s="73"/>
      <c r="C61" s="80"/>
      <c r="D61" s="81"/>
      <c r="E61" s="82"/>
      <c r="F61" s="81"/>
      <c r="G61" s="83"/>
      <c r="H61" s="84"/>
      <c r="I61" s="56"/>
      <c r="J61" s="56"/>
    </row>
    <row r="62" ht="30.0" customHeight="1">
      <c r="A62" s="56"/>
      <c r="B62" s="73"/>
      <c r="C62" s="68" t="s">
        <v>50</v>
      </c>
      <c r="D62" s="69"/>
      <c r="E62" s="69"/>
      <c r="F62" s="70"/>
      <c r="G62" s="89"/>
      <c r="H62" s="90"/>
      <c r="I62" s="56"/>
      <c r="J62" s="56"/>
    </row>
    <row r="63" ht="30.0" customHeight="1">
      <c r="A63" s="56"/>
      <c r="B63" s="73"/>
      <c r="C63" s="80"/>
      <c r="D63" s="82"/>
      <c r="E63" s="81"/>
      <c r="F63" s="82"/>
      <c r="G63" s="78"/>
      <c r="H63" s="91"/>
      <c r="I63" s="56"/>
      <c r="J63" s="56"/>
    </row>
    <row r="64" ht="30.0" customHeight="1">
      <c r="A64" s="56"/>
      <c r="B64" s="73"/>
      <c r="C64" s="80"/>
      <c r="D64" s="81"/>
      <c r="E64" s="82"/>
      <c r="F64" s="81"/>
      <c r="G64" s="83"/>
      <c r="H64" s="84"/>
      <c r="I64" s="56"/>
      <c r="J64" s="56"/>
    </row>
    <row r="65" ht="30.0" customHeight="1">
      <c r="A65" s="56"/>
      <c r="B65" s="73"/>
      <c r="C65" s="68" t="s">
        <v>50</v>
      </c>
      <c r="D65" s="69"/>
      <c r="E65" s="69"/>
      <c r="F65" s="70"/>
      <c r="G65" s="89"/>
      <c r="H65" s="90"/>
      <c r="I65" s="56"/>
      <c r="J65" s="56"/>
    </row>
    <row r="66" ht="30.0" customHeight="1">
      <c r="A66" s="56"/>
      <c r="B66" s="73"/>
      <c r="C66" s="80"/>
      <c r="D66" s="82"/>
      <c r="E66" s="81"/>
      <c r="F66" s="82"/>
      <c r="G66" s="78"/>
      <c r="H66" s="91"/>
      <c r="I66" s="56"/>
      <c r="J66" s="56"/>
    </row>
    <row r="67" ht="30.0" customHeight="1">
      <c r="A67" s="56"/>
      <c r="B67" s="92"/>
      <c r="C67" s="98"/>
      <c r="D67" s="99"/>
      <c r="E67" s="100"/>
      <c r="F67" s="99"/>
      <c r="G67" s="101"/>
      <c r="H67" s="102"/>
      <c r="I67" s="56"/>
      <c r="J67" s="56"/>
    </row>
  </sheetData>
  <mergeCells count="31">
    <mergeCell ref="C11:F11"/>
    <mergeCell ref="C14:F14"/>
    <mergeCell ref="B1:H1"/>
    <mergeCell ref="C2:H2"/>
    <mergeCell ref="B3:H3"/>
    <mergeCell ref="B5:B13"/>
    <mergeCell ref="C5:F5"/>
    <mergeCell ref="C8:F8"/>
    <mergeCell ref="B14:B22"/>
    <mergeCell ref="C32:F32"/>
    <mergeCell ref="C35:F35"/>
    <mergeCell ref="B32:B40"/>
    <mergeCell ref="B41:B49"/>
    <mergeCell ref="B50:B58"/>
    <mergeCell ref="B59:B67"/>
    <mergeCell ref="C17:F17"/>
    <mergeCell ref="C20:F20"/>
    <mergeCell ref="B23:B31"/>
    <mergeCell ref="C23:F23"/>
    <mergeCell ref="C26:F26"/>
    <mergeCell ref="C29:F29"/>
    <mergeCell ref="C38:F38"/>
    <mergeCell ref="C62:F62"/>
    <mergeCell ref="C65:F65"/>
    <mergeCell ref="C41:F41"/>
    <mergeCell ref="C44:F44"/>
    <mergeCell ref="C47:F47"/>
    <mergeCell ref="C50:F50"/>
    <mergeCell ref="C53:F53"/>
    <mergeCell ref="C56:F56"/>
    <mergeCell ref="C59:F59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4.75"/>
    <col customWidth="1" min="2" max="3" width="16.88"/>
    <col customWidth="1" min="4" max="4" width="16.75"/>
    <col customWidth="1" min="5" max="6" width="16.88"/>
    <col customWidth="1" min="7" max="7" width="23.63"/>
    <col customWidth="1" min="8" max="8" width="19.75"/>
    <col customWidth="1" min="9" max="9" width="25.25"/>
    <col customWidth="1" min="10" max="10" width="16.88"/>
  </cols>
  <sheetData>
    <row r="1">
      <c r="A1" s="103" t="s">
        <v>65</v>
      </c>
      <c r="B1" s="3"/>
      <c r="C1" s="3"/>
      <c r="D1" s="3"/>
      <c r="E1" s="3"/>
      <c r="F1" s="3"/>
      <c r="G1" s="3"/>
      <c r="H1" s="3"/>
      <c r="I1" s="3"/>
      <c r="J1" s="3"/>
    </row>
    <row r="2">
      <c r="A2" s="104" t="s">
        <v>66</v>
      </c>
      <c r="B2" s="105"/>
      <c r="I2" s="106" t="s">
        <v>67</v>
      </c>
      <c r="J2" s="105"/>
    </row>
    <row r="3">
      <c r="A3" s="107" t="s">
        <v>68</v>
      </c>
      <c r="B3" s="108">
        <v>1.8E7</v>
      </c>
      <c r="I3" s="109" t="s">
        <v>69</v>
      </c>
      <c r="J3" s="110">
        <f>J7</f>
        <v>100000</v>
      </c>
    </row>
    <row r="4">
      <c r="A4" s="107" t="s">
        <v>70</v>
      </c>
      <c r="B4" s="111">
        <f>B3/12</f>
        <v>1500000</v>
      </c>
      <c r="I4" s="109" t="s">
        <v>71</v>
      </c>
      <c r="J4" s="110">
        <f>B3-J3</f>
        <v>17900000</v>
      </c>
    </row>
    <row r="5">
      <c r="A5" s="112"/>
      <c r="B5" s="3"/>
      <c r="C5" s="3"/>
      <c r="D5" s="3"/>
      <c r="E5" s="3"/>
      <c r="F5" s="3"/>
      <c r="G5" s="3"/>
      <c r="H5" s="3"/>
      <c r="I5" s="3"/>
      <c r="J5" s="113"/>
    </row>
    <row r="6">
      <c r="A6" s="114" t="s">
        <v>72</v>
      </c>
      <c r="B6" s="115"/>
      <c r="C6" s="116" t="s">
        <v>73</v>
      </c>
      <c r="D6" s="116" t="s">
        <v>74</v>
      </c>
      <c r="E6" s="116" t="s">
        <v>75</v>
      </c>
      <c r="F6" s="116" t="s">
        <v>76</v>
      </c>
      <c r="G6" s="116" t="s">
        <v>77</v>
      </c>
      <c r="H6" s="116" t="s">
        <v>78</v>
      </c>
      <c r="I6" s="117" t="s">
        <v>79</v>
      </c>
      <c r="J6" s="118" t="s">
        <v>80</v>
      </c>
    </row>
    <row r="7">
      <c r="A7" s="119"/>
      <c r="B7" s="120" t="s">
        <v>81</v>
      </c>
      <c r="C7" s="121">
        <f>B4</f>
        <v>1500000</v>
      </c>
      <c r="D7" s="121">
        <f>B4+(C7-C8)</f>
        <v>2900000</v>
      </c>
      <c r="E7" s="121">
        <f>B4+(D7-D8)</f>
        <v>4400000</v>
      </c>
      <c r="F7" s="121">
        <f>B4+(E7-E8)</f>
        <v>5900000</v>
      </c>
      <c r="G7" s="121">
        <f>B4+(F7-F8)</f>
        <v>7400000</v>
      </c>
      <c r="H7" s="121">
        <f>B4+(G7-G8)</f>
        <v>8900000</v>
      </c>
      <c r="I7" s="122">
        <f>B3/2</f>
        <v>9000000</v>
      </c>
      <c r="J7" s="123">
        <f>I8+I12</f>
        <v>100000</v>
      </c>
    </row>
    <row r="8">
      <c r="A8" s="124"/>
      <c r="B8" s="120" t="s">
        <v>82</v>
      </c>
      <c r="C8" s="125">
        <v>100000.0</v>
      </c>
      <c r="D8" s="125">
        <v>0.0</v>
      </c>
      <c r="E8" s="125">
        <v>0.0</v>
      </c>
      <c r="F8" s="125">
        <v>0.0</v>
      </c>
      <c r="G8" s="125">
        <v>0.0</v>
      </c>
      <c r="H8" s="125">
        <v>0.0</v>
      </c>
      <c r="I8" s="122">
        <f>SUM(C8:H8)</f>
        <v>100000</v>
      </c>
      <c r="J8" s="126"/>
    </row>
    <row r="9">
      <c r="A9" s="127"/>
      <c r="B9" s="112"/>
      <c r="C9" s="3"/>
      <c r="D9" s="3"/>
      <c r="E9" s="3"/>
      <c r="F9" s="3"/>
      <c r="G9" s="3"/>
      <c r="H9" s="3"/>
      <c r="I9" s="128"/>
      <c r="J9" s="126"/>
    </row>
    <row r="10">
      <c r="A10" s="114" t="s">
        <v>83</v>
      </c>
      <c r="B10" s="115"/>
      <c r="C10" s="116" t="s">
        <v>84</v>
      </c>
      <c r="D10" s="116" t="s">
        <v>85</v>
      </c>
      <c r="E10" s="116" t="s">
        <v>86</v>
      </c>
      <c r="F10" s="116" t="s">
        <v>87</v>
      </c>
      <c r="G10" s="116" t="s">
        <v>88</v>
      </c>
      <c r="H10" s="116" t="s">
        <v>89</v>
      </c>
      <c r="I10" s="117" t="s">
        <v>90</v>
      </c>
      <c r="J10" s="126"/>
    </row>
    <row r="11">
      <c r="A11" s="119"/>
      <c r="B11" s="120" t="s">
        <v>91</v>
      </c>
      <c r="C11" s="121">
        <f>B4+(H7-H8)</f>
        <v>10400000</v>
      </c>
      <c r="D11" s="121">
        <f>B4+(C11-C12)</f>
        <v>11900000</v>
      </c>
      <c r="E11" s="121">
        <f>B4+(D11-D12)</f>
        <v>13400000</v>
      </c>
      <c r="F11" s="121">
        <f>B4+(E11-E12)</f>
        <v>14900000</v>
      </c>
      <c r="G11" s="121">
        <f>B4+(F11-F12)</f>
        <v>16400000</v>
      </c>
      <c r="H11" s="121">
        <f>B4+(G11-G12)</f>
        <v>17900000</v>
      </c>
      <c r="I11" s="122">
        <f>B3/2</f>
        <v>9000000</v>
      </c>
      <c r="J11" s="126"/>
    </row>
    <row r="12">
      <c r="A12" s="124"/>
      <c r="B12" s="120" t="s">
        <v>82</v>
      </c>
      <c r="C12" s="125">
        <v>0.0</v>
      </c>
      <c r="D12" s="125">
        <v>0.0</v>
      </c>
      <c r="E12" s="125">
        <v>0.0</v>
      </c>
      <c r="F12" s="125">
        <v>0.0</v>
      </c>
      <c r="G12" s="125">
        <v>0.0</v>
      </c>
      <c r="H12" s="125">
        <v>0.0</v>
      </c>
      <c r="I12" s="122">
        <f>SUM(C12:H12)</f>
        <v>0</v>
      </c>
      <c r="J12" s="128"/>
    </row>
    <row r="15">
      <c r="A15" s="129" t="s">
        <v>92</v>
      </c>
      <c r="I15" s="130" t="s">
        <v>93</v>
      </c>
      <c r="J15" s="131"/>
    </row>
    <row r="16">
      <c r="A16" s="132" t="s">
        <v>94</v>
      </c>
      <c r="B16" s="132" t="s">
        <v>95</v>
      </c>
      <c r="C16" s="132" t="s">
        <v>96</v>
      </c>
      <c r="D16" s="132" t="s">
        <v>97</v>
      </c>
      <c r="E16" s="132" t="s">
        <v>98</v>
      </c>
      <c r="F16" s="132" t="s">
        <v>99</v>
      </c>
      <c r="I16" s="133" t="s">
        <v>100</v>
      </c>
      <c r="J16" s="134">
        <v>797.0</v>
      </c>
    </row>
    <row r="17">
      <c r="A17" s="135" t="str">
        <f t="shared" ref="A17:A21" si="1">I16</f>
        <v>Produto 1</v>
      </c>
      <c r="B17" s="136">
        <v>365.0</v>
      </c>
      <c r="C17" s="137">
        <f t="shared" ref="C17:C21" si="2">J16</f>
        <v>797</v>
      </c>
      <c r="D17" s="137">
        <f t="shared" ref="D17:D21" si="3">C17*B17</f>
        <v>290905</v>
      </c>
      <c r="E17" s="138">
        <f>SUM(D17:D21)</f>
        <v>20688185</v>
      </c>
      <c r="F17" s="139">
        <f t="shared" ref="F17:F21" si="4">D17/12</f>
        <v>24242.08333</v>
      </c>
      <c r="I17" s="133" t="s">
        <v>101</v>
      </c>
      <c r="J17" s="134">
        <v>5777.0</v>
      </c>
    </row>
    <row r="18">
      <c r="A18" s="135" t="str">
        <f t="shared" si="1"/>
        <v>Produto 2</v>
      </c>
      <c r="B18" s="136">
        <f>8*80</f>
        <v>640</v>
      </c>
      <c r="C18" s="137">
        <f t="shared" si="2"/>
        <v>5777</v>
      </c>
      <c r="D18" s="137">
        <f t="shared" si="3"/>
        <v>3697280</v>
      </c>
      <c r="F18" s="139">
        <f t="shared" si="4"/>
        <v>308106.6667</v>
      </c>
      <c r="I18" s="133" t="s">
        <v>102</v>
      </c>
      <c r="J18" s="134">
        <v>15600.0</v>
      </c>
    </row>
    <row r="19">
      <c r="A19" s="135" t="str">
        <f t="shared" si="1"/>
        <v>Produto 3</v>
      </c>
      <c r="B19" s="136">
        <v>600.0</v>
      </c>
      <c r="C19" s="137">
        <f t="shared" si="2"/>
        <v>15600</v>
      </c>
      <c r="D19" s="137">
        <f t="shared" si="3"/>
        <v>9360000</v>
      </c>
      <c r="F19" s="139">
        <f t="shared" si="4"/>
        <v>780000</v>
      </c>
      <c r="I19" s="133" t="s">
        <v>103</v>
      </c>
      <c r="J19" s="134">
        <v>44000.0</v>
      </c>
    </row>
    <row r="20">
      <c r="A20" s="135" t="str">
        <f t="shared" si="1"/>
        <v>Produto 4</v>
      </c>
      <c r="B20" s="136">
        <v>100.0</v>
      </c>
      <c r="C20" s="137">
        <f t="shared" si="2"/>
        <v>44000</v>
      </c>
      <c r="D20" s="137">
        <f t="shared" si="3"/>
        <v>4400000</v>
      </c>
      <c r="F20" s="139">
        <f t="shared" si="4"/>
        <v>366666.6667</v>
      </c>
      <c r="I20" s="133" t="s">
        <v>104</v>
      </c>
      <c r="J20" s="134">
        <v>49000.0</v>
      </c>
    </row>
    <row r="21">
      <c r="A21" s="135" t="str">
        <f t="shared" si="1"/>
        <v>Produto 5</v>
      </c>
      <c r="B21" s="136">
        <v>60.0</v>
      </c>
      <c r="C21" s="137">
        <f t="shared" si="2"/>
        <v>49000</v>
      </c>
      <c r="D21" s="137">
        <f t="shared" si="3"/>
        <v>2940000</v>
      </c>
      <c r="F21" s="139">
        <f t="shared" si="4"/>
        <v>245000</v>
      </c>
      <c r="I21" s="140"/>
      <c r="J21" s="140"/>
    </row>
    <row r="22">
      <c r="A22" s="141"/>
      <c r="B22" s="140"/>
      <c r="C22" s="140"/>
      <c r="D22" s="142"/>
      <c r="E22" s="143" t="s">
        <v>99</v>
      </c>
      <c r="F22" s="144">
        <f>SUM(F17:F21)</f>
        <v>1724015.417</v>
      </c>
      <c r="I22" s="140"/>
      <c r="J22" s="140"/>
    </row>
    <row r="25">
      <c r="A25" s="130" t="s">
        <v>105</v>
      </c>
      <c r="B25" s="145"/>
      <c r="C25" s="145"/>
      <c r="D25" s="145"/>
      <c r="E25" s="145"/>
      <c r="F25" s="145"/>
      <c r="G25" s="145"/>
      <c r="H25" s="131"/>
      <c r="I25" s="140"/>
    </row>
    <row r="26">
      <c r="A26" s="146"/>
      <c r="B26" s="132" t="s">
        <v>106</v>
      </c>
      <c r="C26" s="132" t="s">
        <v>107</v>
      </c>
      <c r="D26" s="132" t="s">
        <v>108</v>
      </c>
      <c r="E26" s="132" t="s">
        <v>109</v>
      </c>
      <c r="F26" s="132" t="s">
        <v>110</v>
      </c>
      <c r="G26" s="132" t="s">
        <v>111</v>
      </c>
      <c r="H26" s="132" t="s">
        <v>112</v>
      </c>
    </row>
    <row r="27">
      <c r="A27" s="147" t="s">
        <v>113</v>
      </c>
      <c r="B27" s="136">
        <v>8.0</v>
      </c>
      <c r="C27" s="136">
        <v>8.0</v>
      </c>
      <c r="D27" s="136">
        <v>8.0</v>
      </c>
      <c r="E27" s="136">
        <v>6.0</v>
      </c>
      <c r="F27" s="136">
        <v>4.0</v>
      </c>
      <c r="G27" s="148">
        <f>SUM(B29:F29)/((J16+J17+J18+J19+J20)/5)</f>
        <v>3.58</v>
      </c>
      <c r="H27" s="149">
        <f>G27*45</f>
        <v>161.1</v>
      </c>
    </row>
    <row r="28">
      <c r="A28" s="150" t="s">
        <v>114</v>
      </c>
      <c r="B28" s="151">
        <v>0.2</v>
      </c>
      <c r="C28" s="151">
        <v>0.1</v>
      </c>
      <c r="D28" s="151">
        <v>0.08</v>
      </c>
      <c r="E28" s="151">
        <v>0.07</v>
      </c>
      <c r="F28" s="151">
        <v>0.03</v>
      </c>
    </row>
    <row r="29">
      <c r="A29" s="150" t="s">
        <v>115</v>
      </c>
      <c r="B29" s="139">
        <f>(B27*B28)*((J16+J17+J18+J19+J20)/5)</f>
        <v>36855.68</v>
      </c>
      <c r="C29" s="139">
        <f>(C27*C28)*((J16+J17+J18+J19+J20)/5)</f>
        <v>18427.84</v>
      </c>
      <c r="D29" s="139">
        <f>(D27*D28)*((J16+J17+J18+J19+J20)/5)</f>
        <v>14742.272</v>
      </c>
      <c r="E29" s="139">
        <f>(E27*E28)*((J16+J17+J18+J19+J20)/5)</f>
        <v>9674.616</v>
      </c>
      <c r="F29" s="139">
        <f>(F27*F28)*((J16+J17+J18+J19+J20)/5)</f>
        <v>2764.176</v>
      </c>
    </row>
    <row r="30">
      <c r="A30" s="150" t="s">
        <v>116</v>
      </c>
      <c r="B30" s="152">
        <f>SUM(B29:F29)</f>
        <v>82464.584</v>
      </c>
      <c r="E30" s="142"/>
      <c r="F30" s="140"/>
      <c r="G30" s="140"/>
      <c r="H30" s="140"/>
    </row>
    <row r="31">
      <c r="A31" s="150" t="s">
        <v>117</v>
      </c>
      <c r="B31" s="152">
        <f>B30*20</f>
        <v>1649291.68</v>
      </c>
      <c r="E31" s="140"/>
      <c r="F31" s="140"/>
      <c r="G31" s="140"/>
      <c r="H31" s="140"/>
    </row>
    <row r="32">
      <c r="A32" s="141"/>
      <c r="B32" s="140"/>
      <c r="C32" s="142"/>
      <c r="D32" s="142"/>
      <c r="E32" s="153"/>
      <c r="F32" s="140"/>
      <c r="G32" s="140"/>
      <c r="H32" s="140"/>
    </row>
  </sheetData>
  <mergeCells count="21">
    <mergeCell ref="A6:A8"/>
    <mergeCell ref="A10:A12"/>
    <mergeCell ref="A1:J1"/>
    <mergeCell ref="A2:B2"/>
    <mergeCell ref="C2:H4"/>
    <mergeCell ref="I2:J2"/>
    <mergeCell ref="A5:J5"/>
    <mergeCell ref="J7:J12"/>
    <mergeCell ref="B9:I9"/>
    <mergeCell ref="G15:H22"/>
    <mergeCell ref="G27:G29"/>
    <mergeCell ref="H27:H29"/>
    <mergeCell ref="B30:D30"/>
    <mergeCell ref="B31:D31"/>
    <mergeCell ref="A13:J14"/>
    <mergeCell ref="A15:F15"/>
    <mergeCell ref="I15:J15"/>
    <mergeCell ref="E17:E21"/>
    <mergeCell ref="A23:J24"/>
    <mergeCell ref="A25:H25"/>
    <mergeCell ref="I25:J32"/>
  </mergeCells>
  <drawing r:id="rId1"/>
</worksheet>
</file>